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Tornei esordienti sperimentali 2003-2014\"/>
    </mc:Choice>
  </mc:AlternateContent>
  <bookViews>
    <workbookView xWindow="-15" yWindow="-15" windowWidth="12015" windowHeight="10665" activeTab="2"/>
  </bookViews>
  <sheets>
    <sheet name="Iscritti" sheetId="6" r:id="rId1"/>
    <sheet name="Fonetica" sheetId="27" state="hidden" r:id="rId2"/>
    <sheet name="Esordienti" sheetId="14" r:id="rId3"/>
    <sheet name="T.Domenica" sheetId="32" r:id="rId4"/>
    <sheet name="T.Sabato (2)" sheetId="30" state="hidden" r:id="rId5"/>
  </sheets>
  <definedNames>
    <definedName name="_xlnm._FilterDatabase" localSheetId="3" hidden="1">T.Domenica!$A$11:$H$17</definedName>
    <definedName name="_xlnm.Print_Area" localSheetId="3">T.Domenica!$A$6:$H$17</definedName>
    <definedName name="_xlnm.Print_Area" localSheetId="4">'T.Sabato (2)'!$D$1:$N$84</definedName>
    <definedName name="_xlnm.Print_Titles" localSheetId="3">T.Domenica!$1:$5</definedName>
    <definedName name="_xlnm.Print_Titles" localSheetId="4">'T.Sabato (2)'!#REF!</definedName>
  </definedNames>
  <calcPr calcId="152511"/>
</workbook>
</file>

<file path=xl/calcChain.xml><?xml version="1.0" encoding="utf-8"?>
<calcChain xmlns="http://schemas.openxmlformats.org/spreadsheetml/2006/main">
  <c r="E35" i="14" l="1"/>
  <c r="D35" i="14"/>
  <c r="E31" i="14"/>
  <c r="E30" i="14"/>
  <c r="D31" i="14"/>
  <c r="D30" i="14"/>
  <c r="E26" i="14"/>
  <c r="E25" i="14"/>
  <c r="D26" i="14"/>
  <c r="D25" i="14"/>
  <c r="E15" i="14"/>
  <c r="I9" i="14" s="1"/>
  <c r="D15" i="14"/>
  <c r="E14" i="14"/>
  <c r="D14" i="14"/>
  <c r="A10" i="14"/>
  <c r="B15" i="14" s="1"/>
  <c r="E12" i="32" s="1"/>
  <c r="A9" i="14"/>
  <c r="L9" i="14" s="1"/>
  <c r="A21" i="14"/>
  <c r="A20" i="14"/>
  <c r="B25" i="14" s="1"/>
  <c r="D13" i="14"/>
  <c r="H8" i="14" s="1"/>
  <c r="E13" i="14"/>
  <c r="K550" i="30"/>
  <c r="K492" i="30"/>
  <c r="K257" i="30"/>
  <c r="J429" i="30"/>
  <c r="J252" i="30"/>
  <c r="N311" i="30"/>
  <c r="N429" i="30"/>
  <c r="K309" i="30"/>
  <c r="J346" i="30"/>
  <c r="N173" i="30"/>
  <c r="C4" i="30"/>
  <c r="N4" i="30" s="1"/>
  <c r="C7" i="30"/>
  <c r="N330" i="30"/>
  <c r="G96" i="30"/>
  <c r="G97" i="30"/>
  <c r="N390" i="30"/>
  <c r="G98" i="30"/>
  <c r="G99" i="30"/>
  <c r="G100" i="30"/>
  <c r="G101" i="30"/>
  <c r="G102" i="30"/>
  <c r="G103" i="30"/>
  <c r="G104" i="30"/>
  <c r="N276" i="30"/>
  <c r="G105" i="30"/>
  <c r="N162" i="30"/>
  <c r="G106" i="30"/>
  <c r="G107" i="30"/>
  <c r="N108" i="30"/>
  <c r="B13" i="14"/>
  <c r="E14" i="32" s="1"/>
  <c r="A8" i="14"/>
  <c r="A13" i="14" s="1"/>
  <c r="G108" i="30"/>
  <c r="N183" i="30"/>
  <c r="B24" i="14"/>
  <c r="A19" i="14"/>
  <c r="A24" i="14" s="1"/>
  <c r="G109" i="30"/>
  <c r="G110" i="30"/>
  <c r="N111" i="30"/>
  <c r="G111" i="30"/>
  <c r="G112" i="30"/>
  <c r="G113" i="30"/>
  <c r="N114" i="30"/>
  <c r="G114" i="30"/>
  <c r="G115" i="30"/>
  <c r="G116" i="30"/>
  <c r="G117" i="30"/>
  <c r="G118" i="30"/>
  <c r="G119" i="30"/>
  <c r="G120" i="30"/>
  <c r="N121" i="30"/>
  <c r="G121" i="30"/>
  <c r="N122" i="30"/>
  <c r="G122" i="30"/>
  <c r="G123" i="30"/>
  <c r="N399" i="30"/>
  <c r="G124" i="30"/>
  <c r="N125" i="30"/>
  <c r="G125" i="30"/>
  <c r="G126" i="30"/>
  <c r="G127" i="30"/>
  <c r="G128" i="30"/>
  <c r="G129" i="30"/>
  <c r="G130" i="30"/>
  <c r="N131" i="30"/>
  <c r="G131" i="30"/>
  <c r="G132" i="30"/>
  <c r="N133" i="30"/>
  <c r="G133" i="30"/>
  <c r="N134" i="30"/>
  <c r="G134" i="30"/>
  <c r="N135" i="30"/>
  <c r="G135" i="30"/>
  <c r="N169" i="30"/>
  <c r="G136" i="30"/>
  <c r="N401" i="30"/>
  <c r="G137" i="30"/>
  <c r="N138" i="30"/>
  <c r="G138" i="30"/>
  <c r="N139" i="30"/>
  <c r="G139" i="30"/>
  <c r="N140" i="30"/>
  <c r="G140" i="30"/>
  <c r="N141" i="30"/>
  <c r="G141" i="30"/>
  <c r="N142" i="30"/>
  <c r="G142" i="30"/>
  <c r="G143" i="30"/>
  <c r="G144" i="30"/>
  <c r="G145" i="30"/>
  <c r="N154" i="30"/>
  <c r="G154" i="30"/>
  <c r="G155" i="30"/>
  <c r="G156" i="30"/>
  <c r="G157" i="30"/>
  <c r="N158" i="30"/>
  <c r="G158" i="30"/>
  <c r="J159" i="30"/>
  <c r="G159" i="30"/>
  <c r="N160" i="30"/>
  <c r="G160" i="30"/>
  <c r="G161" i="30"/>
  <c r="N336" i="30"/>
  <c r="G162" i="30"/>
  <c r="G163" i="30"/>
  <c r="N164" i="30"/>
  <c r="N338" i="30"/>
  <c r="G164" i="30"/>
  <c r="G165" i="30"/>
  <c r="G166" i="30"/>
  <c r="G167" i="30"/>
  <c r="N168" i="30"/>
  <c r="G168" i="30"/>
  <c r="G169" i="30"/>
  <c r="N170" i="30"/>
  <c r="G170" i="30"/>
  <c r="N286" i="30"/>
  <c r="G171" i="30"/>
  <c r="N172" i="30"/>
  <c r="G172" i="30"/>
  <c r="N290" i="30"/>
  <c r="G173" i="30"/>
  <c r="G174" i="30"/>
  <c r="G175" i="30"/>
  <c r="N176" i="30"/>
  <c r="K176" i="30"/>
  <c r="J176" i="30"/>
  <c r="G176" i="30"/>
  <c r="N177" i="30"/>
  <c r="K177" i="30"/>
  <c r="J177" i="30"/>
  <c r="G177" i="30"/>
  <c r="N178" i="30"/>
  <c r="K178" i="30"/>
  <c r="J178" i="30"/>
  <c r="G178" i="30"/>
  <c r="N179" i="30"/>
  <c r="K179" i="30"/>
  <c r="J179" i="30"/>
  <c r="G179" i="30"/>
  <c r="N180" i="30"/>
  <c r="K180" i="30"/>
  <c r="J180" i="30"/>
  <c r="G180" i="30"/>
  <c r="N181" i="30"/>
  <c r="K181" i="30"/>
  <c r="J181" i="30"/>
  <c r="G181" i="30"/>
  <c r="N182" i="30"/>
  <c r="G182" i="30"/>
  <c r="G183" i="30"/>
  <c r="N184" i="30"/>
  <c r="G184" i="30"/>
  <c r="N185" i="30"/>
  <c r="G185" i="30"/>
  <c r="N186" i="30"/>
  <c r="G186" i="30"/>
  <c r="N187" i="30"/>
  <c r="G187" i="30"/>
  <c r="N188" i="30"/>
  <c r="G188" i="30"/>
  <c r="N189" i="30"/>
  <c r="G189" i="30"/>
  <c r="N190" i="30"/>
  <c r="G190" i="30"/>
  <c r="G191" i="30"/>
  <c r="G192" i="30"/>
  <c r="N193" i="30"/>
  <c r="G193" i="30"/>
  <c r="N194" i="30"/>
  <c r="G194" i="30"/>
  <c r="N195" i="30"/>
  <c r="G195" i="30"/>
  <c r="G196" i="30"/>
  <c r="G197" i="30"/>
  <c r="G198" i="30"/>
  <c r="G199" i="30"/>
  <c r="G200" i="30"/>
  <c r="N201" i="30"/>
  <c r="G201" i="30"/>
  <c r="G202" i="30"/>
  <c r="G203" i="30"/>
  <c r="G212" i="30"/>
  <c r="N213" i="30"/>
  <c r="G213" i="30"/>
  <c r="G214" i="30"/>
  <c r="N215" i="30"/>
  <c r="G215" i="30"/>
  <c r="G216" i="30"/>
  <c r="G217" i="30"/>
  <c r="G218" i="30"/>
  <c r="N219" i="30"/>
  <c r="G219" i="30"/>
  <c r="G220" i="30"/>
  <c r="N221" i="30"/>
  <c r="G221" i="30"/>
  <c r="G222" i="30"/>
  <c r="N223" i="30"/>
  <c r="G223" i="30"/>
  <c r="N224" i="30"/>
  <c r="G224" i="30"/>
  <c r="N225" i="30"/>
  <c r="G225" i="30"/>
  <c r="N226" i="30"/>
  <c r="G226" i="30"/>
  <c r="N227" i="30"/>
  <c r="G227" i="30"/>
  <c r="G228" i="30"/>
  <c r="G229" i="30"/>
  <c r="N230" i="30"/>
  <c r="G230" i="30"/>
  <c r="N231" i="30"/>
  <c r="G231" i="30"/>
  <c r="N232" i="30"/>
  <c r="G232" i="30"/>
  <c r="N233" i="30"/>
  <c r="G233" i="30"/>
  <c r="N234" i="30"/>
  <c r="G234" i="30"/>
  <c r="N235" i="30"/>
  <c r="G235" i="30"/>
  <c r="G236" i="30"/>
  <c r="N237" i="30"/>
  <c r="G237" i="30"/>
  <c r="N238" i="30"/>
  <c r="G238" i="30"/>
  <c r="G239" i="30"/>
  <c r="N240" i="30"/>
  <c r="G240" i="30"/>
  <c r="N241" i="30"/>
  <c r="G241" i="30"/>
  <c r="N242" i="30"/>
  <c r="G242" i="30"/>
  <c r="N243" i="30"/>
  <c r="G243" i="30"/>
  <c r="N244" i="30"/>
  <c r="G244" i="30"/>
  <c r="N245" i="30"/>
  <c r="G245" i="30"/>
  <c r="N246" i="30"/>
  <c r="G246" i="30"/>
  <c r="N247" i="30"/>
  <c r="G247" i="30"/>
  <c r="G248" i="30"/>
  <c r="G249" i="30"/>
  <c r="N250" i="30"/>
  <c r="G250" i="30"/>
  <c r="N251" i="30"/>
  <c r="G251" i="30"/>
  <c r="N252" i="30"/>
  <c r="G252" i="30"/>
  <c r="N253" i="30"/>
  <c r="G253" i="30"/>
  <c r="N254" i="30"/>
  <c r="G254" i="30"/>
  <c r="N255" i="30"/>
  <c r="G255" i="30"/>
  <c r="N256" i="30"/>
  <c r="J256" i="30"/>
  <c r="G256" i="30"/>
  <c r="N257" i="30"/>
  <c r="G257" i="30"/>
  <c r="N258" i="30"/>
  <c r="J258" i="30"/>
  <c r="G258" i="30"/>
  <c r="G259" i="30"/>
  <c r="N260" i="30"/>
  <c r="K260" i="30"/>
  <c r="G260" i="30"/>
  <c r="N261" i="30"/>
  <c r="G261" i="30"/>
  <c r="N270" i="30"/>
  <c r="G270" i="30"/>
  <c r="G271" i="30"/>
  <c r="N272" i="30"/>
  <c r="G272" i="30"/>
  <c r="G273" i="30"/>
  <c r="N274" i="30"/>
  <c r="G274" i="30"/>
  <c r="N275" i="30"/>
  <c r="G275" i="30"/>
  <c r="G276" i="30"/>
  <c r="N277" i="30"/>
  <c r="G277" i="30"/>
  <c r="N278" i="30"/>
  <c r="G278" i="30"/>
  <c r="G279" i="30"/>
  <c r="G280" i="30"/>
  <c r="N281" i="30"/>
  <c r="G281" i="30"/>
  <c r="N282" i="30"/>
  <c r="G282" i="30"/>
  <c r="G283" i="30"/>
  <c r="G284" i="30"/>
  <c r="G285" i="30"/>
  <c r="G286" i="30"/>
  <c r="G287" i="30"/>
  <c r="N288" i="30"/>
  <c r="G288" i="30"/>
  <c r="G289" i="30"/>
  <c r="G290" i="30"/>
  <c r="N291" i="30"/>
  <c r="G291" i="30"/>
  <c r="N292" i="30"/>
  <c r="K292" i="30"/>
  <c r="J292" i="30"/>
  <c r="G292" i="30"/>
  <c r="N293" i="30"/>
  <c r="K293" i="30"/>
  <c r="J293" i="30"/>
  <c r="G293" i="30"/>
  <c r="N294" i="30"/>
  <c r="K294" i="30"/>
  <c r="J294" i="30"/>
  <c r="G294" i="30"/>
  <c r="N295" i="30"/>
  <c r="K295" i="30"/>
  <c r="J295" i="30"/>
  <c r="G295" i="30"/>
  <c r="N296" i="30"/>
  <c r="K296" i="30"/>
  <c r="J296" i="30"/>
  <c r="G296" i="30"/>
  <c r="N297" i="30"/>
  <c r="K297" i="30"/>
  <c r="J297" i="30"/>
  <c r="G297" i="30"/>
  <c r="N298" i="30"/>
  <c r="G298" i="30"/>
  <c r="N299" i="30"/>
  <c r="G299" i="30"/>
  <c r="N300" i="30"/>
  <c r="G300" i="30"/>
  <c r="N301" i="30"/>
  <c r="G301" i="30"/>
  <c r="N302" i="30"/>
  <c r="G302" i="30"/>
  <c r="N303" i="30"/>
  <c r="G303" i="30"/>
  <c r="N304" i="30"/>
  <c r="G304" i="30"/>
  <c r="N305" i="30"/>
  <c r="G305" i="30"/>
  <c r="G306" i="30"/>
  <c r="G307" i="30"/>
  <c r="N308" i="30"/>
  <c r="G308" i="30"/>
  <c r="N309" i="30"/>
  <c r="G309" i="30"/>
  <c r="N310" i="30"/>
  <c r="G310" i="30"/>
  <c r="G311" i="30"/>
  <c r="N312" i="30"/>
  <c r="G312" i="30"/>
  <c r="N313" i="30"/>
  <c r="G313" i="30"/>
  <c r="N314" i="30"/>
  <c r="K314" i="30"/>
  <c r="J314" i="30"/>
  <c r="G314" i="30"/>
  <c r="N315" i="30"/>
  <c r="K315" i="30"/>
  <c r="J315" i="30"/>
  <c r="G315" i="30"/>
  <c r="N316" i="30"/>
  <c r="K316" i="30"/>
  <c r="J316" i="30"/>
  <c r="G316" i="30"/>
  <c r="G317" i="30"/>
  <c r="N318" i="30"/>
  <c r="G318" i="30"/>
  <c r="N319" i="30"/>
  <c r="J319" i="30"/>
  <c r="G319" i="30"/>
  <c r="N328" i="30"/>
  <c r="G328" i="30"/>
  <c r="N329" i="30"/>
  <c r="G329" i="30"/>
  <c r="G330" i="30"/>
  <c r="G331" i="30"/>
  <c r="N332" i="30"/>
  <c r="G332" i="30"/>
  <c r="N333" i="30"/>
  <c r="G333" i="30"/>
  <c r="N334" i="30"/>
  <c r="G334" i="30"/>
  <c r="N335" i="30"/>
  <c r="G335" i="30"/>
  <c r="G336" i="30"/>
  <c r="G337" i="30"/>
  <c r="G338" i="30"/>
  <c r="N339" i="30"/>
  <c r="G339" i="30"/>
  <c r="G340" i="30"/>
  <c r="B26" i="14"/>
  <c r="E15" i="32" s="1"/>
  <c r="G341" i="30"/>
  <c r="N342" i="30"/>
  <c r="G342" i="30"/>
  <c r="N343" i="30"/>
  <c r="G343" i="30"/>
  <c r="G344" i="30"/>
  <c r="N345" i="30"/>
  <c r="G345" i="30"/>
  <c r="N346" i="30"/>
  <c r="G346" i="30"/>
  <c r="G347" i="30"/>
  <c r="N348" i="30"/>
  <c r="G348" i="30"/>
  <c r="N349" i="30"/>
  <c r="G349" i="30"/>
  <c r="N350" i="30"/>
  <c r="G350" i="30"/>
  <c r="N351" i="30"/>
  <c r="G351" i="30"/>
  <c r="N352" i="30"/>
  <c r="G352" i="30"/>
  <c r="N353" i="30"/>
  <c r="G353" i="30"/>
  <c r="G354" i="30"/>
  <c r="G355" i="30"/>
  <c r="N356" i="30"/>
  <c r="G356" i="30"/>
  <c r="G357" i="30"/>
  <c r="N358" i="30"/>
  <c r="G358" i="30"/>
  <c r="G359" i="30"/>
  <c r="N360" i="30"/>
  <c r="G360" i="30"/>
  <c r="G361" i="30"/>
  <c r="N362" i="30"/>
  <c r="G362" i="30"/>
  <c r="G363" i="30"/>
  <c r="N364" i="30"/>
  <c r="G364" i="30"/>
  <c r="G365" i="30"/>
  <c r="G366" i="30"/>
  <c r="G367" i="30"/>
  <c r="N368" i="30"/>
  <c r="G368" i="30"/>
  <c r="N369" i="30"/>
  <c r="G369" i="30"/>
  <c r="G370" i="30"/>
  <c r="G371" i="30"/>
  <c r="N372" i="30"/>
  <c r="G372" i="30"/>
  <c r="G373" i="30"/>
  <c r="N374" i="30"/>
  <c r="G374" i="30"/>
  <c r="N375" i="30"/>
  <c r="G375" i="30"/>
  <c r="N376" i="30"/>
  <c r="G376" i="30"/>
  <c r="N377" i="30"/>
  <c r="J377" i="30"/>
  <c r="G377" i="30"/>
  <c r="N386" i="30"/>
  <c r="G386" i="30"/>
  <c r="G387" i="30"/>
  <c r="G388" i="30"/>
  <c r="J389" i="30"/>
  <c r="G389" i="30"/>
  <c r="G390" i="30"/>
  <c r="G391" i="30"/>
  <c r="N392" i="30"/>
  <c r="G392" i="30"/>
  <c r="J393" i="30"/>
  <c r="G393" i="30"/>
  <c r="N394" i="30"/>
  <c r="G394" i="30"/>
  <c r="G395" i="30"/>
  <c r="G396" i="30"/>
  <c r="G397" i="30"/>
  <c r="G398" i="30"/>
  <c r="G399" i="30"/>
  <c r="G400" i="30"/>
  <c r="G401" i="30"/>
  <c r="N402" i="30"/>
  <c r="G402" i="30"/>
  <c r="G403" i="30"/>
  <c r="G404" i="30"/>
  <c r="G405" i="30"/>
  <c r="G406" i="30"/>
  <c r="N407" i="30"/>
  <c r="G407" i="30"/>
  <c r="N408" i="30"/>
  <c r="K408" i="30"/>
  <c r="J408" i="30"/>
  <c r="G408" i="30"/>
  <c r="N409" i="30"/>
  <c r="K409" i="30"/>
  <c r="J409" i="30"/>
  <c r="G409" i="30"/>
  <c r="N410" i="30"/>
  <c r="K410" i="30"/>
  <c r="J410" i="30"/>
  <c r="G410" i="30"/>
  <c r="N411" i="30"/>
  <c r="K411" i="30"/>
  <c r="J411" i="30"/>
  <c r="G411" i="30"/>
  <c r="N412" i="30"/>
  <c r="K412" i="30"/>
  <c r="J412" i="30"/>
  <c r="G412" i="30"/>
  <c r="N413" i="30"/>
  <c r="K413" i="30"/>
  <c r="J413" i="30"/>
  <c r="G413" i="30"/>
  <c r="G414" i="30"/>
  <c r="G415" i="30"/>
  <c r="N416" i="30"/>
  <c r="G416" i="30"/>
  <c r="G417" i="30"/>
  <c r="G418" i="30"/>
  <c r="N419" i="30"/>
  <c r="G419" i="30"/>
  <c r="N420" i="30"/>
  <c r="G420" i="30"/>
  <c r="G421" i="30"/>
  <c r="G422" i="30"/>
  <c r="G423" i="30"/>
  <c r="G424" i="30"/>
  <c r="G425" i="30"/>
  <c r="N426" i="30"/>
  <c r="G426" i="30"/>
  <c r="N427" i="30"/>
  <c r="G427" i="30"/>
  <c r="N428" i="30"/>
  <c r="G428" i="30"/>
  <c r="G429" i="30"/>
  <c r="G430" i="30"/>
  <c r="G431" i="30"/>
  <c r="K432" i="30"/>
  <c r="G432" i="30"/>
  <c r="N433" i="30"/>
  <c r="G433" i="30"/>
  <c r="G434" i="30"/>
  <c r="G435" i="30"/>
  <c r="G444" i="30"/>
  <c r="G445" i="30"/>
  <c r="G446" i="30"/>
  <c r="G447" i="30"/>
  <c r="G448" i="30"/>
  <c r="G449" i="30"/>
  <c r="G450" i="30"/>
  <c r="G451" i="30"/>
  <c r="G452" i="30"/>
  <c r="G453" i="30"/>
  <c r="G454" i="30"/>
  <c r="G455" i="30"/>
  <c r="G456" i="30"/>
  <c r="G457" i="30"/>
  <c r="G458" i="30"/>
  <c r="G459" i="30"/>
  <c r="G460" i="30"/>
  <c r="G461" i="30"/>
  <c r="G462" i="30"/>
  <c r="G463" i="30"/>
  <c r="G464" i="30"/>
  <c r="G465" i="30"/>
  <c r="G466" i="30"/>
  <c r="G467" i="30"/>
  <c r="G468" i="30"/>
  <c r="G469" i="30"/>
  <c r="G470" i="30"/>
  <c r="G471" i="30"/>
  <c r="G472" i="30"/>
  <c r="G473" i="30"/>
  <c r="G474" i="30"/>
  <c r="G475" i="30"/>
  <c r="G476" i="30"/>
  <c r="G477" i="30"/>
  <c r="G478" i="30"/>
  <c r="N479" i="30"/>
  <c r="K479" i="30"/>
  <c r="J479" i="30"/>
  <c r="G479" i="30"/>
  <c r="N480" i="30"/>
  <c r="K480" i="30"/>
  <c r="J480" i="30"/>
  <c r="G480" i="30"/>
  <c r="G481" i="30"/>
  <c r="G482" i="30"/>
  <c r="N483" i="30"/>
  <c r="K483" i="30"/>
  <c r="J483" i="30"/>
  <c r="G483" i="30"/>
  <c r="N484" i="30"/>
  <c r="K484" i="30"/>
  <c r="J484" i="30"/>
  <c r="G484" i="30"/>
  <c r="N485" i="30"/>
  <c r="K485" i="30"/>
  <c r="J485" i="30"/>
  <c r="G485" i="30"/>
  <c r="N486" i="30"/>
  <c r="K486" i="30"/>
  <c r="J486" i="30"/>
  <c r="G486" i="30"/>
  <c r="N487" i="30"/>
  <c r="G487" i="30"/>
  <c r="N488" i="30"/>
  <c r="G488" i="30"/>
  <c r="N489" i="30"/>
  <c r="K489" i="30"/>
  <c r="G489" i="30"/>
  <c r="N490" i="30"/>
  <c r="K490" i="30"/>
  <c r="J490" i="30"/>
  <c r="G490" i="30"/>
  <c r="N491" i="30"/>
  <c r="K491" i="30"/>
  <c r="J491" i="30"/>
  <c r="G491" i="30"/>
  <c r="N492" i="30"/>
  <c r="G492" i="30"/>
  <c r="N493" i="30"/>
  <c r="G493" i="30"/>
  <c r="G502" i="30"/>
  <c r="G503" i="30"/>
  <c r="G504" i="30"/>
  <c r="G505" i="30"/>
  <c r="G506" i="30"/>
  <c r="G507" i="30"/>
  <c r="G508" i="30"/>
  <c r="G509" i="30"/>
  <c r="G510" i="30"/>
  <c r="G511" i="30"/>
  <c r="G512" i="30"/>
  <c r="G513" i="30"/>
  <c r="G514" i="30"/>
  <c r="G515" i="30"/>
  <c r="G516" i="30"/>
  <c r="G517" i="30"/>
  <c r="G518" i="30"/>
  <c r="G519" i="30"/>
  <c r="G520" i="30"/>
  <c r="G521" i="30"/>
  <c r="G522" i="30"/>
  <c r="G523" i="30"/>
  <c r="G524" i="30"/>
  <c r="G525" i="30"/>
  <c r="G526" i="30"/>
  <c r="G527" i="30"/>
  <c r="G528" i="30"/>
  <c r="G529" i="30"/>
  <c r="G530" i="30"/>
  <c r="G531" i="30"/>
  <c r="G532" i="30"/>
  <c r="G533" i="30"/>
  <c r="G534" i="30"/>
  <c r="G535" i="30"/>
  <c r="G536" i="30"/>
  <c r="N537" i="30"/>
  <c r="K537" i="30"/>
  <c r="J537" i="30"/>
  <c r="G537" i="30"/>
  <c r="N538" i="30"/>
  <c r="K538" i="30"/>
  <c r="J538" i="30"/>
  <c r="G538" i="30"/>
  <c r="G539" i="30"/>
  <c r="G540" i="30"/>
  <c r="N541" i="30"/>
  <c r="K541" i="30"/>
  <c r="J541" i="30"/>
  <c r="G541" i="30"/>
  <c r="N542" i="30"/>
  <c r="K542" i="30"/>
  <c r="J542" i="30"/>
  <c r="G542" i="30"/>
  <c r="N543" i="30"/>
  <c r="K543" i="30"/>
  <c r="J543" i="30"/>
  <c r="G543" i="30"/>
  <c r="N544" i="30"/>
  <c r="K544" i="30"/>
  <c r="J544" i="30"/>
  <c r="G544" i="30"/>
  <c r="N545" i="30"/>
  <c r="G545" i="30"/>
  <c r="N546" i="30"/>
  <c r="G546" i="30"/>
  <c r="N547" i="30"/>
  <c r="G547" i="30"/>
  <c r="N548" i="30"/>
  <c r="G548" i="30"/>
  <c r="N549" i="30"/>
  <c r="G549" i="30"/>
  <c r="N550" i="30"/>
  <c r="G550" i="30"/>
  <c r="N551" i="30"/>
  <c r="G551" i="30"/>
  <c r="G560" i="30"/>
  <c r="G561" i="30"/>
  <c r="G562" i="30"/>
  <c r="G563" i="30"/>
  <c r="G564" i="30"/>
  <c r="G565" i="30"/>
  <c r="G566" i="30"/>
  <c r="G567" i="30"/>
  <c r="G568" i="30"/>
  <c r="G569" i="30"/>
  <c r="G570" i="30"/>
  <c r="G571" i="30"/>
  <c r="G572" i="30"/>
  <c r="G573" i="30"/>
  <c r="G574" i="30"/>
  <c r="G575" i="30"/>
  <c r="G576" i="30"/>
  <c r="G577" i="30"/>
  <c r="G578" i="30"/>
  <c r="G579" i="30"/>
  <c r="G580" i="30"/>
  <c r="G581" i="30"/>
  <c r="G582" i="30"/>
  <c r="G583" i="30"/>
  <c r="G584" i="30"/>
  <c r="G585" i="30"/>
  <c r="G586" i="30"/>
  <c r="G587" i="30"/>
  <c r="G588" i="30"/>
  <c r="G589" i="30"/>
  <c r="G590" i="30"/>
  <c r="G591" i="30"/>
  <c r="G592" i="30"/>
  <c r="G593" i="30"/>
  <c r="G594" i="30"/>
  <c r="G595" i="30"/>
  <c r="G596" i="30"/>
  <c r="G597" i="30"/>
  <c r="G598" i="30"/>
  <c r="G599" i="30"/>
  <c r="G600" i="30"/>
  <c r="G601" i="30"/>
  <c r="G602" i="30"/>
  <c r="G603" i="30"/>
  <c r="G604" i="30"/>
  <c r="G605" i="30"/>
  <c r="G606" i="30"/>
  <c r="G607" i="30"/>
  <c r="G608" i="30"/>
  <c r="G609" i="30"/>
  <c r="G618" i="30"/>
  <c r="G619" i="30"/>
  <c r="G620" i="30"/>
  <c r="G621" i="30"/>
  <c r="G622" i="30"/>
  <c r="G623" i="30"/>
  <c r="G624" i="30"/>
  <c r="G625" i="30"/>
  <c r="G626" i="30"/>
  <c r="G627" i="30"/>
  <c r="G628" i="30"/>
  <c r="G629" i="30"/>
  <c r="G630" i="30"/>
  <c r="G631" i="30"/>
  <c r="G632" i="30"/>
  <c r="G633" i="30"/>
  <c r="G634" i="30"/>
  <c r="G635" i="30"/>
  <c r="G636" i="30"/>
  <c r="G637" i="30"/>
  <c r="G638" i="30"/>
  <c r="G639" i="30"/>
  <c r="G640" i="30"/>
  <c r="G641" i="30"/>
  <c r="G642" i="30"/>
  <c r="G643" i="30"/>
  <c r="G644" i="30"/>
  <c r="G645" i="30"/>
  <c r="G646" i="30"/>
  <c r="G647" i="30"/>
  <c r="G648" i="30"/>
  <c r="G649" i="30"/>
  <c r="G650" i="30"/>
  <c r="G651" i="30"/>
  <c r="G652" i="30"/>
  <c r="G653" i="30"/>
  <c r="G654" i="30"/>
  <c r="G655" i="30"/>
  <c r="G656" i="30"/>
  <c r="G657" i="30"/>
  <c r="G658" i="30"/>
  <c r="G659" i="30"/>
  <c r="G660" i="30"/>
  <c r="G661" i="30"/>
  <c r="G662" i="30"/>
  <c r="G663" i="30"/>
  <c r="G664" i="30"/>
  <c r="G665" i="30"/>
  <c r="G666" i="30"/>
  <c r="G667" i="30"/>
  <c r="G676" i="30"/>
  <c r="G677" i="30"/>
  <c r="G678" i="30"/>
  <c r="G679" i="30"/>
  <c r="G680" i="30"/>
  <c r="G681" i="30"/>
  <c r="G682" i="30"/>
  <c r="G683" i="30"/>
  <c r="G684" i="30"/>
  <c r="G685" i="30"/>
  <c r="G686" i="30"/>
  <c r="G687" i="30"/>
  <c r="G688" i="30"/>
  <c r="G689" i="30"/>
  <c r="G690" i="30"/>
  <c r="G691" i="30"/>
  <c r="G692" i="30"/>
  <c r="G693" i="30"/>
  <c r="G694" i="30"/>
  <c r="G695" i="30"/>
  <c r="G696" i="30"/>
  <c r="G697" i="30"/>
  <c r="G698" i="30"/>
  <c r="G699" i="30"/>
  <c r="G700" i="30"/>
  <c r="G701" i="30"/>
  <c r="G702" i="30"/>
  <c r="G703" i="30"/>
  <c r="G704" i="30"/>
  <c r="G705" i="30"/>
  <c r="G706" i="30"/>
  <c r="G707" i="30"/>
  <c r="G708" i="30"/>
  <c r="G709" i="30"/>
  <c r="G710" i="30"/>
  <c r="G711" i="30"/>
  <c r="G712" i="30"/>
  <c r="G713" i="30"/>
  <c r="G714" i="30"/>
  <c r="G715" i="30"/>
  <c r="G716" i="30"/>
  <c r="G717" i="30"/>
  <c r="G718" i="30"/>
  <c r="G719" i="30"/>
  <c r="G720" i="30"/>
  <c r="G721" i="30"/>
  <c r="G722" i="30"/>
  <c r="G723" i="30"/>
  <c r="G724" i="30"/>
  <c r="G725" i="30"/>
  <c r="G734" i="30"/>
  <c r="G735" i="30"/>
  <c r="G736" i="30"/>
  <c r="G737" i="30"/>
  <c r="G738" i="30"/>
  <c r="G739" i="30"/>
  <c r="G740" i="30"/>
  <c r="G741" i="30"/>
  <c r="G742" i="30"/>
  <c r="G743" i="30"/>
  <c r="G744" i="30"/>
  <c r="G745" i="30"/>
  <c r="G746" i="30"/>
  <c r="G747" i="30"/>
  <c r="G748" i="30"/>
  <c r="G749" i="30"/>
  <c r="G750" i="30"/>
  <c r="G751" i="30"/>
  <c r="G752" i="30"/>
  <c r="G753" i="30"/>
  <c r="G754" i="30"/>
  <c r="G755" i="30"/>
  <c r="G756" i="30"/>
  <c r="G757" i="30"/>
  <c r="G758" i="30"/>
  <c r="G759" i="30"/>
  <c r="G760" i="30"/>
  <c r="G761" i="30"/>
  <c r="G762" i="30"/>
  <c r="G763" i="30"/>
  <c r="G764" i="30"/>
  <c r="G765" i="30"/>
  <c r="G766" i="30"/>
  <c r="G767" i="30"/>
  <c r="G768" i="30"/>
  <c r="G769" i="30"/>
  <c r="G770" i="30"/>
  <c r="G771" i="30"/>
  <c r="G772" i="30"/>
  <c r="G773" i="30"/>
  <c r="G774" i="30"/>
  <c r="G775" i="30"/>
  <c r="G776" i="30"/>
  <c r="G777" i="30"/>
  <c r="G778" i="30"/>
  <c r="G779" i="30"/>
  <c r="G780" i="30"/>
  <c r="G781" i="30"/>
  <c r="G782" i="30"/>
  <c r="G783" i="30"/>
  <c r="C8" i="30"/>
  <c r="C9" i="30"/>
  <c r="C10" i="30"/>
  <c r="C11" i="30"/>
  <c r="C12" i="30"/>
  <c r="C13" i="30"/>
  <c r="C14" i="30"/>
  <c r="C15" i="30"/>
  <c r="C16" i="30"/>
  <c r="N21" i="30"/>
  <c r="F22" i="30"/>
  <c r="G22" i="30"/>
  <c r="G39" i="30" s="1"/>
  <c r="G56" i="30" s="1"/>
  <c r="G73" i="30" s="1"/>
  <c r="H22" i="30"/>
  <c r="H39" i="30" s="1"/>
  <c r="H56" i="30" s="1"/>
  <c r="H73" i="30" s="1"/>
  <c r="I22" i="30"/>
  <c r="I39" i="30" s="1"/>
  <c r="I56" i="30" s="1"/>
  <c r="I73" i="30" s="1"/>
  <c r="J22" i="30"/>
  <c r="K22" i="30"/>
  <c r="K39" i="30" s="1"/>
  <c r="K56" i="30" s="1"/>
  <c r="K73" i="30" s="1"/>
  <c r="L22" i="30"/>
  <c r="M22" i="30"/>
  <c r="M39" i="30" s="1"/>
  <c r="M56" i="30" s="1"/>
  <c r="M73" i="30" s="1"/>
  <c r="N22" i="30"/>
  <c r="E23" i="30"/>
  <c r="C24" i="30"/>
  <c r="F97" i="30"/>
  <c r="F98" i="30" s="1"/>
  <c r="F99" i="30" s="1"/>
  <c r="F100" i="30" s="1"/>
  <c r="F101" i="30" s="1"/>
  <c r="F102" i="30" s="1"/>
  <c r="F103" i="30" s="1"/>
  <c r="F104" i="30" s="1"/>
  <c r="F105" i="30" s="1"/>
  <c r="F106" i="30" s="1"/>
  <c r="F107" i="30" s="1"/>
  <c r="F108" i="30" s="1"/>
  <c r="F109" i="30" s="1"/>
  <c r="F110" i="30" s="1"/>
  <c r="F111" i="30" s="1"/>
  <c r="F112" i="30" s="1"/>
  <c r="F113" i="30" s="1"/>
  <c r="F114" i="30" s="1"/>
  <c r="F115" i="30" s="1"/>
  <c r="F116" i="30" s="1"/>
  <c r="F117" i="30" s="1"/>
  <c r="F118" i="30" s="1"/>
  <c r="F119" i="30" s="1"/>
  <c r="F120" i="30" s="1"/>
  <c r="F121" i="30" s="1"/>
  <c r="F122" i="30" s="1"/>
  <c r="F123" i="30" s="1"/>
  <c r="F124" i="30" s="1"/>
  <c r="F125" i="30" s="1"/>
  <c r="F126" i="30" s="1"/>
  <c r="F127" i="30" s="1"/>
  <c r="F128" i="30" s="1"/>
  <c r="F129" i="30" s="1"/>
  <c r="F130" i="30" s="1"/>
  <c r="F131" i="30" s="1"/>
  <c r="F132" i="30" s="1"/>
  <c r="F133" i="30" s="1"/>
  <c r="F134" i="30" s="1"/>
  <c r="F135" i="30" s="1"/>
  <c r="F136" i="30" s="1"/>
  <c r="F137" i="30" s="1"/>
  <c r="F138" i="30" s="1"/>
  <c r="F139" i="30" s="1"/>
  <c r="F140" i="30" s="1"/>
  <c r="F141" i="30" s="1"/>
  <c r="F142" i="30" s="1"/>
  <c r="F143" i="30" s="1"/>
  <c r="F144" i="30" s="1"/>
  <c r="F145" i="30" s="1"/>
  <c r="F146" i="30" s="1"/>
  <c r="C25" i="30"/>
  <c r="C26" i="30"/>
  <c r="F148" i="30"/>
  <c r="F149" i="30" s="1"/>
  <c r="F150" i="30" s="1"/>
  <c r="F151" i="30" s="1"/>
  <c r="F152" i="30" s="1"/>
  <c r="F153" i="30" s="1"/>
  <c r="F154" i="30" s="1"/>
  <c r="F155" i="30" s="1"/>
  <c r="F156" i="30" s="1"/>
  <c r="F157" i="30" s="1"/>
  <c r="F158" i="30" s="1"/>
  <c r="F159" i="30" s="1"/>
  <c r="F160" i="30" s="1"/>
  <c r="F161" i="30" s="1"/>
  <c r="F162" i="30" s="1"/>
  <c r="F163" i="30" s="1"/>
  <c r="F164" i="30" s="1"/>
  <c r="F165" i="30" s="1"/>
  <c r="F166" i="30" s="1"/>
  <c r="F167" i="30" s="1"/>
  <c r="F168" i="30" s="1"/>
  <c r="F169" i="30" s="1"/>
  <c r="F170" i="30" s="1"/>
  <c r="F171" i="30" s="1"/>
  <c r="F172" i="30" s="1"/>
  <c r="F173" i="30" s="1"/>
  <c r="F174" i="30" s="1"/>
  <c r="F175" i="30" s="1"/>
  <c r="F176" i="30" s="1"/>
  <c r="F177" i="30" s="1"/>
  <c r="F178" i="30" s="1"/>
  <c r="F179" i="30" s="1"/>
  <c r="F180" i="30" s="1"/>
  <c r="F181" i="30" s="1"/>
  <c r="F182" i="30" s="1"/>
  <c r="F183" i="30" s="1"/>
  <c r="F184" i="30" s="1"/>
  <c r="F185" i="30" s="1"/>
  <c r="F186" i="30" s="1"/>
  <c r="F187" i="30" s="1"/>
  <c r="F188" i="30" s="1"/>
  <c r="F189" i="30" s="1"/>
  <c r="F190" i="30" s="1"/>
  <c r="F191" i="30" s="1"/>
  <c r="F192" i="30" s="1"/>
  <c r="F193" i="30" s="1"/>
  <c r="F194" i="30" s="1"/>
  <c r="F195" i="30" s="1"/>
  <c r="F196" i="30" s="1"/>
  <c r="F197" i="30" s="1"/>
  <c r="F198" i="30" s="1"/>
  <c r="F199" i="30" s="1"/>
  <c r="F200" i="30" s="1"/>
  <c r="F201" i="30" s="1"/>
  <c r="F202" i="30" s="1"/>
  <c r="F203" i="30" s="1"/>
  <c r="F204" i="30" s="1"/>
  <c r="C27" i="30"/>
  <c r="F206" i="30"/>
  <c r="F207" i="30" s="1"/>
  <c r="F208" i="30" s="1"/>
  <c r="F209" i="30" s="1"/>
  <c r="F210" i="30" s="1"/>
  <c r="F211" i="30" s="1"/>
  <c r="F212" i="30" s="1"/>
  <c r="F213" i="30" s="1"/>
  <c r="F214" i="30" s="1"/>
  <c r="F215" i="30" s="1"/>
  <c r="F216" i="30" s="1"/>
  <c r="F217" i="30" s="1"/>
  <c r="F218" i="30" s="1"/>
  <c r="F219" i="30" s="1"/>
  <c r="F220" i="30" s="1"/>
  <c r="F221" i="30" s="1"/>
  <c r="F222" i="30" s="1"/>
  <c r="F223" i="30" s="1"/>
  <c r="F224" i="30" s="1"/>
  <c r="F225" i="30" s="1"/>
  <c r="F226" i="30" s="1"/>
  <c r="F227" i="30" s="1"/>
  <c r="F228" i="30" s="1"/>
  <c r="F229" i="30" s="1"/>
  <c r="F230" i="30" s="1"/>
  <c r="F231" i="30" s="1"/>
  <c r="F232" i="30" s="1"/>
  <c r="F233" i="30" s="1"/>
  <c r="F234" i="30" s="1"/>
  <c r="F235" i="30" s="1"/>
  <c r="F236" i="30" s="1"/>
  <c r="F237" i="30" s="1"/>
  <c r="F238" i="30" s="1"/>
  <c r="F239" i="30" s="1"/>
  <c r="F240" i="30" s="1"/>
  <c r="F241" i="30" s="1"/>
  <c r="F242" i="30" s="1"/>
  <c r="F243" i="30" s="1"/>
  <c r="F244" i="30" s="1"/>
  <c r="F245" i="30" s="1"/>
  <c r="F246" i="30" s="1"/>
  <c r="F247" i="30" s="1"/>
  <c r="F248" i="30" s="1"/>
  <c r="F249" i="30" s="1"/>
  <c r="F250" i="30" s="1"/>
  <c r="F251" i="30" s="1"/>
  <c r="F252" i="30" s="1"/>
  <c r="F253" i="30" s="1"/>
  <c r="F254" i="30" s="1"/>
  <c r="F255" i="30" s="1"/>
  <c r="F256" i="30" s="1"/>
  <c r="F257" i="30" s="1"/>
  <c r="F258" i="30" s="1"/>
  <c r="F259" i="30" s="1"/>
  <c r="F260" i="30" s="1"/>
  <c r="F261" i="30" s="1"/>
  <c r="F262" i="30" s="1"/>
  <c r="C28" i="30"/>
  <c r="F322" i="30"/>
  <c r="F323" i="30" s="1"/>
  <c r="F324" i="30" s="1"/>
  <c r="F325" i="30" s="1"/>
  <c r="F326" i="30" s="1"/>
  <c r="F327" i="30" s="1"/>
  <c r="F328" i="30" s="1"/>
  <c r="F329" i="30" s="1"/>
  <c r="F330" i="30" s="1"/>
  <c r="F331" i="30" s="1"/>
  <c r="F332" i="30" s="1"/>
  <c r="F333" i="30" s="1"/>
  <c r="F334" i="30" s="1"/>
  <c r="F335" i="30" s="1"/>
  <c r="F336" i="30" s="1"/>
  <c r="F337" i="30" s="1"/>
  <c r="F338" i="30" s="1"/>
  <c r="F339" i="30" s="1"/>
  <c r="F340" i="30" s="1"/>
  <c r="F341" i="30" s="1"/>
  <c r="F342" i="30" s="1"/>
  <c r="F343" i="30" s="1"/>
  <c r="F344" i="30" s="1"/>
  <c r="F345" i="30" s="1"/>
  <c r="F346" i="30" s="1"/>
  <c r="F347" i="30" s="1"/>
  <c r="F348" i="30" s="1"/>
  <c r="F349" i="30" s="1"/>
  <c r="F350" i="30" s="1"/>
  <c r="F351" i="30" s="1"/>
  <c r="F352" i="30" s="1"/>
  <c r="F353" i="30" s="1"/>
  <c r="F354" i="30" s="1"/>
  <c r="F355" i="30" s="1"/>
  <c r="F356" i="30" s="1"/>
  <c r="F357" i="30" s="1"/>
  <c r="F358" i="30" s="1"/>
  <c r="F359" i="30" s="1"/>
  <c r="F360" i="30" s="1"/>
  <c r="F361" i="30" s="1"/>
  <c r="F362" i="30" s="1"/>
  <c r="F363" i="30" s="1"/>
  <c r="F364" i="30" s="1"/>
  <c r="F365" i="30" s="1"/>
  <c r="F366" i="30" s="1"/>
  <c r="F367" i="30" s="1"/>
  <c r="F368" i="30" s="1"/>
  <c r="F369" i="30" s="1"/>
  <c r="F370" i="30" s="1"/>
  <c r="F371" i="30" s="1"/>
  <c r="F372" i="30" s="1"/>
  <c r="F373" i="30" s="1"/>
  <c r="F374" i="30" s="1"/>
  <c r="F375" i="30" s="1"/>
  <c r="F376" i="30" s="1"/>
  <c r="F377" i="30" s="1"/>
  <c r="F378" i="30" s="1"/>
  <c r="C29" i="30"/>
  <c r="C30" i="30"/>
  <c r="F380" i="30"/>
  <c r="F381" i="30" s="1"/>
  <c r="F382" i="30" s="1"/>
  <c r="F383" i="30" s="1"/>
  <c r="F384" i="30" s="1"/>
  <c r="F385" i="30" s="1"/>
  <c r="F386" i="30" s="1"/>
  <c r="F387" i="30" s="1"/>
  <c r="F388" i="30" s="1"/>
  <c r="F389" i="30" s="1"/>
  <c r="F390" i="30" s="1"/>
  <c r="F391" i="30" s="1"/>
  <c r="F392" i="30" s="1"/>
  <c r="F393" i="30" s="1"/>
  <c r="F394" i="30" s="1"/>
  <c r="F395" i="30" s="1"/>
  <c r="F396" i="30" s="1"/>
  <c r="F397" i="30" s="1"/>
  <c r="F398" i="30" s="1"/>
  <c r="F399" i="30" s="1"/>
  <c r="F400" i="30" s="1"/>
  <c r="F401" i="30" s="1"/>
  <c r="F402" i="30" s="1"/>
  <c r="F403" i="30" s="1"/>
  <c r="F404" i="30" s="1"/>
  <c r="F405" i="30" s="1"/>
  <c r="F406" i="30" s="1"/>
  <c r="F407" i="30" s="1"/>
  <c r="F408" i="30" s="1"/>
  <c r="F409" i="30" s="1"/>
  <c r="F410" i="30" s="1"/>
  <c r="F411" i="30" s="1"/>
  <c r="F412" i="30" s="1"/>
  <c r="F413" i="30" s="1"/>
  <c r="F414" i="30" s="1"/>
  <c r="F415" i="30" s="1"/>
  <c r="F416" i="30" s="1"/>
  <c r="F417" i="30" s="1"/>
  <c r="F418" i="30" s="1"/>
  <c r="F419" i="30" s="1"/>
  <c r="F420" i="30" s="1"/>
  <c r="F421" i="30" s="1"/>
  <c r="F422" i="30" s="1"/>
  <c r="F423" i="30" s="1"/>
  <c r="F424" i="30" s="1"/>
  <c r="F425" i="30" s="1"/>
  <c r="F426" i="30" s="1"/>
  <c r="F427" i="30" s="1"/>
  <c r="F428" i="30" s="1"/>
  <c r="F429" i="30" s="1"/>
  <c r="F430" i="30" s="1"/>
  <c r="F431" i="30" s="1"/>
  <c r="F432" i="30" s="1"/>
  <c r="F433" i="30" s="1"/>
  <c r="F434" i="30" s="1"/>
  <c r="F435" i="30" s="1"/>
  <c r="F436" i="30" s="1"/>
  <c r="C31" i="30"/>
  <c r="F438" i="30"/>
  <c r="F439" i="30" s="1"/>
  <c r="F440" i="30" s="1"/>
  <c r="F441" i="30" s="1"/>
  <c r="F442" i="30" s="1"/>
  <c r="F443" i="30" s="1"/>
  <c r="F444" i="30" s="1"/>
  <c r="F445" i="30" s="1"/>
  <c r="F446" i="30" s="1"/>
  <c r="F447" i="30" s="1"/>
  <c r="F448" i="30" s="1"/>
  <c r="F449" i="30" s="1"/>
  <c r="F450" i="30" s="1"/>
  <c r="F451" i="30" s="1"/>
  <c r="F452" i="30" s="1"/>
  <c r="F453" i="30" s="1"/>
  <c r="F454" i="30" s="1"/>
  <c r="F455" i="30" s="1"/>
  <c r="F456" i="30" s="1"/>
  <c r="F457" i="30" s="1"/>
  <c r="F458" i="30" s="1"/>
  <c r="F459" i="30" s="1"/>
  <c r="F460" i="30" s="1"/>
  <c r="F461" i="30" s="1"/>
  <c r="F462" i="30" s="1"/>
  <c r="F463" i="30" s="1"/>
  <c r="F464" i="30" s="1"/>
  <c r="F465" i="30" s="1"/>
  <c r="F466" i="30" s="1"/>
  <c r="F467" i="30" s="1"/>
  <c r="F468" i="30" s="1"/>
  <c r="F469" i="30" s="1"/>
  <c r="F470" i="30" s="1"/>
  <c r="F471" i="30" s="1"/>
  <c r="F472" i="30" s="1"/>
  <c r="F473" i="30" s="1"/>
  <c r="F474" i="30" s="1"/>
  <c r="F475" i="30" s="1"/>
  <c r="F476" i="30" s="1"/>
  <c r="F477" i="30" s="1"/>
  <c r="F478" i="30" s="1"/>
  <c r="F479" i="30" s="1"/>
  <c r="F480" i="30" s="1"/>
  <c r="F481" i="30" s="1"/>
  <c r="F482" i="30" s="1"/>
  <c r="F483" i="30" s="1"/>
  <c r="F484" i="30" s="1"/>
  <c r="F485" i="30" s="1"/>
  <c r="F486" i="30" s="1"/>
  <c r="F487" i="30" s="1"/>
  <c r="F488" i="30" s="1"/>
  <c r="F489" i="30" s="1"/>
  <c r="F490" i="30" s="1"/>
  <c r="F491" i="30" s="1"/>
  <c r="F492" i="30" s="1"/>
  <c r="F493" i="30" s="1"/>
  <c r="F494" i="30" s="1"/>
  <c r="C32" i="30"/>
  <c r="C33" i="30"/>
  <c r="F496" i="30"/>
  <c r="F497" i="30" s="1"/>
  <c r="F498" i="30" s="1"/>
  <c r="F499" i="30" s="1"/>
  <c r="F500" i="30" s="1"/>
  <c r="F501" i="30" s="1"/>
  <c r="F502" i="30" s="1"/>
  <c r="F503" i="30" s="1"/>
  <c r="F504" i="30" s="1"/>
  <c r="F505" i="30" s="1"/>
  <c r="F506" i="30" s="1"/>
  <c r="F507" i="30" s="1"/>
  <c r="F508" i="30" s="1"/>
  <c r="F509" i="30" s="1"/>
  <c r="F510" i="30" s="1"/>
  <c r="F511" i="30" s="1"/>
  <c r="F512" i="30" s="1"/>
  <c r="F513" i="30" s="1"/>
  <c r="F514" i="30" s="1"/>
  <c r="F515" i="30" s="1"/>
  <c r="F516" i="30" s="1"/>
  <c r="F517" i="30" s="1"/>
  <c r="F518" i="30" s="1"/>
  <c r="F519" i="30" s="1"/>
  <c r="F520" i="30" s="1"/>
  <c r="F521" i="30" s="1"/>
  <c r="F522" i="30" s="1"/>
  <c r="F523" i="30" s="1"/>
  <c r="F524" i="30" s="1"/>
  <c r="F525" i="30" s="1"/>
  <c r="F526" i="30" s="1"/>
  <c r="F527" i="30" s="1"/>
  <c r="F528" i="30" s="1"/>
  <c r="F529" i="30" s="1"/>
  <c r="F530" i="30" s="1"/>
  <c r="F531" i="30" s="1"/>
  <c r="F532" i="30" s="1"/>
  <c r="F533" i="30" s="1"/>
  <c r="F534" i="30" s="1"/>
  <c r="F535" i="30" s="1"/>
  <c r="F536" i="30" s="1"/>
  <c r="F537" i="30" s="1"/>
  <c r="F538" i="30" s="1"/>
  <c r="F539" i="30" s="1"/>
  <c r="F540" i="30" s="1"/>
  <c r="F541" i="30" s="1"/>
  <c r="F542" i="30" s="1"/>
  <c r="F543" i="30" s="1"/>
  <c r="F544" i="30" s="1"/>
  <c r="F545" i="30" s="1"/>
  <c r="F546" i="30" s="1"/>
  <c r="F547" i="30" s="1"/>
  <c r="F548" i="30" s="1"/>
  <c r="F549" i="30" s="1"/>
  <c r="F550" i="30" s="1"/>
  <c r="F551" i="30" s="1"/>
  <c r="F552" i="30" s="1"/>
  <c r="N38" i="30"/>
  <c r="F39" i="30"/>
  <c r="J39" i="30"/>
  <c r="J56" i="30" s="1"/>
  <c r="J73" i="30" s="1"/>
  <c r="L39" i="30"/>
  <c r="L56" i="30" s="1"/>
  <c r="L73" i="30" s="1"/>
  <c r="N39" i="30"/>
  <c r="E40" i="30"/>
  <c r="C41" i="30"/>
  <c r="C42" i="30"/>
  <c r="F264" i="30"/>
  <c r="F265" i="30" s="1"/>
  <c r="F266" i="30" s="1"/>
  <c r="F267" i="30" s="1"/>
  <c r="F268" i="30" s="1"/>
  <c r="F269" i="30" s="1"/>
  <c r="F270" i="30" s="1"/>
  <c r="F271" i="30" s="1"/>
  <c r="F272" i="30" s="1"/>
  <c r="F273" i="30" s="1"/>
  <c r="F274" i="30" s="1"/>
  <c r="F275" i="30" s="1"/>
  <c r="F276" i="30" s="1"/>
  <c r="F277" i="30" s="1"/>
  <c r="F278" i="30" s="1"/>
  <c r="F279" i="30" s="1"/>
  <c r="F280" i="30" s="1"/>
  <c r="F281" i="30" s="1"/>
  <c r="F282" i="30" s="1"/>
  <c r="F283" i="30" s="1"/>
  <c r="F284" i="30" s="1"/>
  <c r="F285" i="30" s="1"/>
  <c r="F286" i="30" s="1"/>
  <c r="F287" i="30" s="1"/>
  <c r="F288" i="30" s="1"/>
  <c r="F289" i="30" s="1"/>
  <c r="F290" i="30" s="1"/>
  <c r="F291" i="30" s="1"/>
  <c r="F292" i="30" s="1"/>
  <c r="F293" i="30" s="1"/>
  <c r="F294" i="30" s="1"/>
  <c r="F295" i="30" s="1"/>
  <c r="F296" i="30" s="1"/>
  <c r="F297" i="30" s="1"/>
  <c r="F298" i="30" s="1"/>
  <c r="F299" i="30" s="1"/>
  <c r="F300" i="30" s="1"/>
  <c r="F301" i="30" s="1"/>
  <c r="F302" i="30" s="1"/>
  <c r="F303" i="30" s="1"/>
  <c r="F304" i="30" s="1"/>
  <c r="F305" i="30" s="1"/>
  <c r="F306" i="30" s="1"/>
  <c r="F307" i="30" s="1"/>
  <c r="F308" i="30" s="1"/>
  <c r="F309" i="30" s="1"/>
  <c r="F310" i="30" s="1"/>
  <c r="F311" i="30" s="1"/>
  <c r="F312" i="30" s="1"/>
  <c r="F313" i="30" s="1"/>
  <c r="F314" i="30" s="1"/>
  <c r="F315" i="30" s="1"/>
  <c r="F316" i="30" s="1"/>
  <c r="F317" i="30" s="1"/>
  <c r="F318" i="30" s="1"/>
  <c r="F319" i="30" s="1"/>
  <c r="F320" i="30" s="1"/>
  <c r="C43" i="30"/>
  <c r="C44" i="30"/>
  <c r="C45" i="30"/>
  <c r="F554" i="30"/>
  <c r="F555" i="30" s="1"/>
  <c r="F556" i="30" s="1"/>
  <c r="F557" i="30" s="1"/>
  <c r="F558" i="30" s="1"/>
  <c r="F559" i="30" s="1"/>
  <c r="F560" i="30" s="1"/>
  <c r="F561" i="30" s="1"/>
  <c r="F562" i="30" s="1"/>
  <c r="F563" i="30" s="1"/>
  <c r="F564" i="30" s="1"/>
  <c r="F565" i="30" s="1"/>
  <c r="F566" i="30" s="1"/>
  <c r="F567" i="30" s="1"/>
  <c r="F568" i="30" s="1"/>
  <c r="F569" i="30" s="1"/>
  <c r="F570" i="30" s="1"/>
  <c r="F571" i="30" s="1"/>
  <c r="F572" i="30" s="1"/>
  <c r="F573" i="30" s="1"/>
  <c r="F574" i="30" s="1"/>
  <c r="F575" i="30" s="1"/>
  <c r="F576" i="30" s="1"/>
  <c r="F577" i="30" s="1"/>
  <c r="F578" i="30" s="1"/>
  <c r="F579" i="30" s="1"/>
  <c r="F580" i="30" s="1"/>
  <c r="F581" i="30" s="1"/>
  <c r="F582" i="30" s="1"/>
  <c r="F583" i="30" s="1"/>
  <c r="F584" i="30" s="1"/>
  <c r="F585" i="30" s="1"/>
  <c r="F586" i="30" s="1"/>
  <c r="F587" i="30" s="1"/>
  <c r="F588" i="30" s="1"/>
  <c r="F589" i="30" s="1"/>
  <c r="F590" i="30" s="1"/>
  <c r="F591" i="30" s="1"/>
  <c r="F592" i="30" s="1"/>
  <c r="F593" i="30" s="1"/>
  <c r="F594" i="30" s="1"/>
  <c r="F595" i="30" s="1"/>
  <c r="F596" i="30" s="1"/>
  <c r="F597" i="30" s="1"/>
  <c r="F598" i="30" s="1"/>
  <c r="F599" i="30" s="1"/>
  <c r="F600" i="30" s="1"/>
  <c r="F601" i="30" s="1"/>
  <c r="F602" i="30" s="1"/>
  <c r="F603" i="30" s="1"/>
  <c r="F604" i="30" s="1"/>
  <c r="F605" i="30" s="1"/>
  <c r="F606" i="30" s="1"/>
  <c r="F607" i="30" s="1"/>
  <c r="F608" i="30" s="1"/>
  <c r="F609" i="30" s="1"/>
  <c r="F610" i="30" s="1"/>
  <c r="C46" i="30"/>
  <c r="F612" i="30"/>
  <c r="F613" i="30" s="1"/>
  <c r="F614" i="30" s="1"/>
  <c r="F615" i="30" s="1"/>
  <c r="F616" i="30" s="1"/>
  <c r="F617" i="30" s="1"/>
  <c r="F618" i="30" s="1"/>
  <c r="F619" i="30" s="1"/>
  <c r="F620" i="30" s="1"/>
  <c r="F621" i="30" s="1"/>
  <c r="F622" i="30" s="1"/>
  <c r="F623" i="30" s="1"/>
  <c r="F624" i="30" s="1"/>
  <c r="F625" i="30" s="1"/>
  <c r="F626" i="30" s="1"/>
  <c r="F627" i="30" s="1"/>
  <c r="F628" i="30" s="1"/>
  <c r="F629" i="30" s="1"/>
  <c r="F630" i="30" s="1"/>
  <c r="F631" i="30" s="1"/>
  <c r="F632" i="30" s="1"/>
  <c r="F633" i="30" s="1"/>
  <c r="F634" i="30" s="1"/>
  <c r="F635" i="30" s="1"/>
  <c r="F636" i="30" s="1"/>
  <c r="F637" i="30" s="1"/>
  <c r="F638" i="30" s="1"/>
  <c r="F639" i="30" s="1"/>
  <c r="F640" i="30" s="1"/>
  <c r="F641" i="30" s="1"/>
  <c r="F642" i="30" s="1"/>
  <c r="F643" i="30" s="1"/>
  <c r="F644" i="30" s="1"/>
  <c r="F645" i="30" s="1"/>
  <c r="F646" i="30" s="1"/>
  <c r="F647" i="30" s="1"/>
  <c r="F648" i="30" s="1"/>
  <c r="F649" i="30" s="1"/>
  <c r="F650" i="30" s="1"/>
  <c r="F651" i="30" s="1"/>
  <c r="F652" i="30" s="1"/>
  <c r="F653" i="30" s="1"/>
  <c r="F654" i="30" s="1"/>
  <c r="F655" i="30" s="1"/>
  <c r="F656" i="30" s="1"/>
  <c r="F657" i="30" s="1"/>
  <c r="F658" i="30" s="1"/>
  <c r="F659" i="30" s="1"/>
  <c r="F660" i="30" s="1"/>
  <c r="F661" i="30" s="1"/>
  <c r="F662" i="30" s="1"/>
  <c r="F663" i="30" s="1"/>
  <c r="F664" i="30" s="1"/>
  <c r="F665" i="30" s="1"/>
  <c r="F666" i="30" s="1"/>
  <c r="F667" i="30" s="1"/>
  <c r="F668" i="30" s="1"/>
  <c r="C47" i="30"/>
  <c r="F670" i="30"/>
  <c r="F671" i="30"/>
  <c r="F672" i="30" s="1"/>
  <c r="F673" i="30" s="1"/>
  <c r="F674" i="30" s="1"/>
  <c r="F675" i="30" s="1"/>
  <c r="F676" i="30" s="1"/>
  <c r="F677" i="30" s="1"/>
  <c r="F678" i="30" s="1"/>
  <c r="F679" i="30" s="1"/>
  <c r="F680" i="30" s="1"/>
  <c r="F681" i="30" s="1"/>
  <c r="F682" i="30" s="1"/>
  <c r="F683" i="30" s="1"/>
  <c r="F684" i="30" s="1"/>
  <c r="F685" i="30" s="1"/>
  <c r="F686" i="30" s="1"/>
  <c r="F687" i="30" s="1"/>
  <c r="F688" i="30" s="1"/>
  <c r="F689" i="30" s="1"/>
  <c r="F690" i="30" s="1"/>
  <c r="F691" i="30" s="1"/>
  <c r="F692" i="30" s="1"/>
  <c r="F693" i="30" s="1"/>
  <c r="F694" i="30" s="1"/>
  <c r="F695" i="30" s="1"/>
  <c r="F696" i="30" s="1"/>
  <c r="F697" i="30" s="1"/>
  <c r="F698" i="30" s="1"/>
  <c r="F699" i="30" s="1"/>
  <c r="F700" i="30" s="1"/>
  <c r="F701" i="30" s="1"/>
  <c r="F702" i="30" s="1"/>
  <c r="F703" i="30" s="1"/>
  <c r="F704" i="30" s="1"/>
  <c r="F705" i="30" s="1"/>
  <c r="F706" i="30" s="1"/>
  <c r="F707" i="30" s="1"/>
  <c r="F708" i="30" s="1"/>
  <c r="F709" i="30" s="1"/>
  <c r="F710" i="30" s="1"/>
  <c r="F711" i="30" s="1"/>
  <c r="F712" i="30" s="1"/>
  <c r="F713" i="30" s="1"/>
  <c r="F714" i="30" s="1"/>
  <c r="F715" i="30" s="1"/>
  <c r="F716" i="30" s="1"/>
  <c r="F717" i="30" s="1"/>
  <c r="F718" i="30" s="1"/>
  <c r="F719" i="30" s="1"/>
  <c r="F720" i="30" s="1"/>
  <c r="F721" i="30" s="1"/>
  <c r="F722" i="30" s="1"/>
  <c r="F723" i="30" s="1"/>
  <c r="F724" i="30" s="1"/>
  <c r="F725" i="30" s="1"/>
  <c r="F726" i="30" s="1"/>
  <c r="C48" i="30"/>
  <c r="C49" i="30"/>
  <c r="C50" i="30"/>
  <c r="N55" i="30"/>
  <c r="F56" i="30"/>
  <c r="F73" i="30" s="1"/>
  <c r="N56" i="30"/>
  <c r="N73" i="30" s="1"/>
  <c r="E57" i="30"/>
  <c r="C58" i="30"/>
  <c r="C59" i="30"/>
  <c r="C60" i="30"/>
  <c r="C61" i="30"/>
  <c r="C62" i="30"/>
  <c r="C63" i="30"/>
  <c r="C64" i="30"/>
  <c r="C65" i="30"/>
  <c r="C66" i="30"/>
  <c r="C67" i="30"/>
  <c r="N72" i="30"/>
  <c r="E74" i="30"/>
  <c r="C75" i="30"/>
  <c r="C76" i="30"/>
  <c r="C77" i="30"/>
  <c r="C78" i="30"/>
  <c r="C79" i="30"/>
  <c r="C80" i="30"/>
  <c r="C81" i="30"/>
  <c r="C82" i="30"/>
  <c r="C83" i="30"/>
  <c r="C84" i="30"/>
  <c r="F728" i="30"/>
  <c r="F729" i="30" s="1"/>
  <c r="F730" i="30" s="1"/>
  <c r="F731" i="30" s="1"/>
  <c r="F732" i="30" s="1"/>
  <c r="F733" i="30" s="1"/>
  <c r="F734" i="30" s="1"/>
  <c r="F735" i="30" s="1"/>
  <c r="F736" i="30" s="1"/>
  <c r="F737" i="30" s="1"/>
  <c r="F738" i="30" s="1"/>
  <c r="F739" i="30" s="1"/>
  <c r="F740" i="30" s="1"/>
  <c r="F741" i="30" s="1"/>
  <c r="F742" i="30" s="1"/>
  <c r="F743" i="30" s="1"/>
  <c r="F744" i="30" s="1"/>
  <c r="F745" i="30" s="1"/>
  <c r="F746" i="30" s="1"/>
  <c r="F747" i="30" s="1"/>
  <c r="F748" i="30" s="1"/>
  <c r="F749" i="30" s="1"/>
  <c r="F750" i="30" s="1"/>
  <c r="F751" i="30" s="1"/>
  <c r="F752" i="30" s="1"/>
  <c r="F753" i="30" s="1"/>
  <c r="F754" i="30" s="1"/>
  <c r="F755" i="30" s="1"/>
  <c r="F756" i="30" s="1"/>
  <c r="F757" i="30" s="1"/>
  <c r="F758" i="30" s="1"/>
  <c r="F759" i="30" s="1"/>
  <c r="F760" i="30" s="1"/>
  <c r="F761" i="30" s="1"/>
  <c r="F762" i="30" s="1"/>
  <c r="F763" i="30" s="1"/>
  <c r="F764" i="30" s="1"/>
  <c r="F765" i="30" s="1"/>
  <c r="F766" i="30" s="1"/>
  <c r="F767" i="30" s="1"/>
  <c r="F768" i="30" s="1"/>
  <c r="F769" i="30" s="1"/>
  <c r="F770" i="30" s="1"/>
  <c r="F771" i="30" s="1"/>
  <c r="F772" i="30" s="1"/>
  <c r="F773" i="30" s="1"/>
  <c r="F774" i="30" s="1"/>
  <c r="F775" i="30" s="1"/>
  <c r="F776" i="30" s="1"/>
  <c r="F777" i="30" s="1"/>
  <c r="F778" i="30" s="1"/>
  <c r="F779" i="30" s="1"/>
  <c r="F780" i="30" s="1"/>
  <c r="F781" i="30" s="1"/>
  <c r="F782" i="30" s="1"/>
  <c r="F783" i="30" s="1"/>
  <c r="D24" i="14"/>
  <c r="I21" i="14" s="1"/>
  <c r="E24" i="14"/>
  <c r="L19" i="14"/>
  <c r="N75" i="14"/>
  <c r="L20" i="14"/>
  <c r="L10" i="14"/>
  <c r="L21" i="14"/>
  <c r="K97" i="30"/>
  <c r="J546" i="30"/>
  <c r="K545" i="30"/>
  <c r="K407" i="30"/>
  <c r="J405" i="30"/>
  <c r="K404" i="30"/>
  <c r="K403" i="30"/>
  <c r="K402" i="30"/>
  <c r="N425" i="30"/>
  <c r="N306" i="30"/>
  <c r="N307" i="30"/>
  <c r="N249" i="30"/>
  <c r="N248" i="30"/>
  <c r="N422" i="30"/>
  <c r="N423" i="30"/>
  <c r="N434" i="30"/>
  <c r="K310" i="30"/>
  <c r="J312" i="30"/>
  <c r="K313" i="30"/>
  <c r="K430" i="30"/>
  <c r="N430" i="30"/>
  <c r="N432" i="30"/>
  <c r="N418" i="30"/>
  <c r="N414" i="30"/>
  <c r="K359" i="30"/>
  <c r="N539" i="30"/>
  <c r="K371" i="30"/>
  <c r="K124" i="30"/>
  <c r="K361" i="30"/>
  <c r="K363" i="30"/>
  <c r="K365" i="30"/>
  <c r="K367" i="30"/>
  <c r="K373" i="30"/>
  <c r="K375" i="30"/>
  <c r="K369" i="30"/>
  <c r="N431" i="30"/>
  <c r="N421" i="30"/>
  <c r="N417" i="30"/>
  <c r="N415" i="30"/>
  <c r="N482" i="30"/>
  <c r="N481" i="30"/>
  <c r="K351" i="30"/>
  <c r="K288" i="30"/>
  <c r="J229" i="30"/>
  <c r="K229" i="30"/>
  <c r="N166" i="30"/>
  <c r="J399" i="30"/>
  <c r="J355" i="30"/>
  <c r="K353" i="30"/>
  <c r="K349" i="30"/>
  <c r="K343" i="30"/>
  <c r="J286" i="30"/>
  <c r="K286" i="30"/>
  <c r="J236" i="30"/>
  <c r="J235" i="30"/>
  <c r="J231" i="30"/>
  <c r="K352" i="30"/>
  <c r="K348" i="30"/>
  <c r="K347" i="30"/>
  <c r="J345" i="30"/>
  <c r="J119" i="30"/>
  <c r="J115" i="30"/>
  <c r="J169" i="30"/>
  <c r="K350" i="30"/>
  <c r="J347" i="30"/>
  <c r="J118" i="30"/>
  <c r="J113" i="30"/>
  <c r="N403" i="30"/>
  <c r="N398" i="30"/>
  <c r="J290" i="30"/>
  <c r="J289" i="30"/>
  <c r="J287" i="30"/>
  <c r="J283" i="30"/>
  <c r="J234" i="30"/>
  <c r="J232" i="30"/>
  <c r="J230" i="30"/>
  <c r="J227" i="30"/>
  <c r="J172" i="30"/>
  <c r="J168" i="30"/>
  <c r="K168" i="30"/>
  <c r="K166" i="30"/>
  <c r="N137" i="30"/>
  <c r="N136" i="30"/>
  <c r="J123" i="30"/>
  <c r="K121" i="30"/>
  <c r="K119" i="30"/>
  <c r="K117" i="30"/>
  <c r="K115" i="30"/>
  <c r="K113" i="30"/>
  <c r="K111" i="30"/>
  <c r="K255" i="30"/>
  <c r="N424" i="30"/>
  <c r="K374" i="30"/>
  <c r="K200" i="30"/>
  <c r="K142" i="30"/>
  <c r="K199" i="30"/>
  <c r="K141" i="30"/>
  <c r="K370" i="30"/>
  <c r="K196" i="30"/>
  <c r="K138" i="30"/>
  <c r="K195" i="30"/>
  <c r="K137" i="30"/>
  <c r="K366" i="30"/>
  <c r="K192" i="30"/>
  <c r="K134" i="30"/>
  <c r="K133" i="30"/>
  <c r="K191" i="30"/>
  <c r="K362" i="30"/>
  <c r="K188" i="30"/>
  <c r="K129" i="30"/>
  <c r="K187" i="30"/>
  <c r="K358" i="30"/>
  <c r="K184" i="30"/>
  <c r="K126" i="30"/>
  <c r="K183" i="30"/>
  <c r="K357" i="30"/>
  <c r="N540" i="30"/>
  <c r="J374" i="30"/>
  <c r="J200" i="30"/>
  <c r="J142" i="30"/>
  <c r="J372" i="30"/>
  <c r="J198" i="30"/>
  <c r="J370" i="30"/>
  <c r="J196" i="30"/>
  <c r="J138" i="30"/>
  <c r="J368" i="30"/>
  <c r="J194" i="30"/>
  <c r="J366" i="30"/>
  <c r="J192" i="30"/>
  <c r="J134" i="30"/>
  <c r="J364" i="30"/>
  <c r="J132" i="30"/>
  <c r="J190" i="30"/>
  <c r="J362" i="30"/>
  <c r="J188" i="30"/>
  <c r="J130" i="30"/>
  <c r="J360" i="30"/>
  <c r="J128" i="30"/>
  <c r="J186" i="30"/>
  <c r="J358" i="30"/>
  <c r="J184" i="30"/>
  <c r="J126" i="30"/>
  <c r="J124" i="30"/>
  <c r="J182" i="30"/>
  <c r="J356" i="30"/>
  <c r="K201" i="30"/>
  <c r="K143" i="30"/>
  <c r="K372" i="30"/>
  <c r="K198" i="30"/>
  <c r="K140" i="30"/>
  <c r="K197" i="30"/>
  <c r="K368" i="30"/>
  <c r="K194" i="30"/>
  <c r="K136" i="30"/>
  <c r="K193" i="30"/>
  <c r="K135" i="30"/>
  <c r="K364" i="30"/>
  <c r="K132" i="30"/>
  <c r="K190" i="30"/>
  <c r="K189" i="30"/>
  <c r="K131" i="30"/>
  <c r="K360" i="30"/>
  <c r="K128" i="30"/>
  <c r="K186" i="30"/>
  <c r="K185" i="30"/>
  <c r="K127" i="30"/>
  <c r="K125" i="30"/>
  <c r="K182" i="30"/>
  <c r="K356" i="30"/>
  <c r="J375" i="30"/>
  <c r="J201" i="30"/>
  <c r="J143" i="30"/>
  <c r="J373" i="30"/>
  <c r="J199" i="30"/>
  <c r="J371" i="30"/>
  <c r="J197" i="30"/>
  <c r="J139" i="30"/>
  <c r="J369" i="30"/>
  <c r="J195" i="30"/>
  <c r="J137" i="30"/>
  <c r="J367" i="30"/>
  <c r="J193" i="30"/>
  <c r="J135" i="30"/>
  <c r="J365" i="30"/>
  <c r="J133" i="30"/>
  <c r="J191" i="30"/>
  <c r="J363" i="30"/>
  <c r="J189" i="30"/>
  <c r="J131" i="30"/>
  <c r="J361" i="30"/>
  <c r="J129" i="30"/>
  <c r="J359" i="30"/>
  <c r="J185" i="30"/>
  <c r="J127" i="30"/>
  <c r="J125" i="30"/>
  <c r="J183" i="30"/>
  <c r="K167" i="30"/>
  <c r="K169" i="30"/>
  <c r="N81" i="14"/>
  <c r="E6" i="30" l="1"/>
  <c r="H10" i="14"/>
  <c r="G25" i="14"/>
  <c r="F19" i="14" s="1"/>
  <c r="F26" i="14"/>
  <c r="G21" i="14" s="1"/>
  <c r="H19" i="14"/>
  <c r="G15" i="14"/>
  <c r="E17" i="32"/>
  <c r="K225" i="30"/>
  <c r="F24" i="14"/>
  <c r="L8" i="14"/>
  <c r="N341" i="30"/>
  <c r="A25" i="14"/>
  <c r="D17" i="32" s="1"/>
  <c r="F13" i="14"/>
  <c r="G24" i="14"/>
  <c r="G14" i="14"/>
  <c r="H9" i="14"/>
  <c r="J9" i="14" s="1"/>
  <c r="I19" i="14"/>
  <c r="H24" i="14"/>
  <c r="F15" i="14"/>
  <c r="N340" i="30"/>
  <c r="A14" i="14"/>
  <c r="D16" i="32" s="1"/>
  <c r="H15" i="14"/>
  <c r="A26" i="14"/>
  <c r="D15" i="32" s="1"/>
  <c r="I20" i="14"/>
  <c r="H25" i="14"/>
  <c r="F25" i="14"/>
  <c r="N105" i="30"/>
  <c r="N197" i="30"/>
  <c r="E13" i="32"/>
  <c r="K109" i="30"/>
  <c r="J140" i="30"/>
  <c r="K174" i="30"/>
  <c r="J110" i="30"/>
  <c r="D13" i="32"/>
  <c r="J109" i="30"/>
  <c r="D14" i="32"/>
  <c r="J136" i="30"/>
  <c r="K130" i="30"/>
  <c r="N101" i="30"/>
  <c r="J170" i="30"/>
  <c r="J112" i="30"/>
  <c r="J111" i="30"/>
  <c r="J401" i="30"/>
  <c r="J318" i="30"/>
  <c r="K139" i="30"/>
  <c r="J122" i="30"/>
  <c r="K114" i="30"/>
  <c r="K112" i="30"/>
  <c r="K308" i="30"/>
  <c r="K431" i="30"/>
  <c r="K434" i="30"/>
  <c r="J141" i="30"/>
  <c r="J187" i="30"/>
  <c r="J357" i="30"/>
  <c r="K108" i="30"/>
  <c r="K110" i="30"/>
  <c r="K116" i="30"/>
  <c r="K118" i="30"/>
  <c r="K120" i="30"/>
  <c r="N171" i="30"/>
  <c r="J174" i="30"/>
  <c r="J237" i="30"/>
  <c r="K289" i="30"/>
  <c r="J400" i="30"/>
  <c r="J116" i="30"/>
  <c r="J120" i="30"/>
  <c r="K340" i="30"/>
  <c r="K345" i="30"/>
  <c r="J348" i="30"/>
  <c r="J352" i="30"/>
  <c r="J108" i="30"/>
  <c r="J117" i="30"/>
  <c r="J121" i="30"/>
  <c r="K342" i="30"/>
  <c r="J350" i="30"/>
  <c r="J226" i="30"/>
  <c r="K235" i="30"/>
  <c r="K284" i="30"/>
  <c r="K344" i="30"/>
  <c r="N167" i="30"/>
  <c r="K341" i="30"/>
  <c r="K547" i="30"/>
  <c r="K487" i="30"/>
  <c r="K406" i="30"/>
  <c r="N400" i="30"/>
  <c r="N396" i="30"/>
  <c r="N388" i="30"/>
  <c r="K376" i="30"/>
  <c r="N370" i="30"/>
  <c r="N367" i="30"/>
  <c r="N366" i="30"/>
  <c r="N284" i="30"/>
  <c r="N229" i="30"/>
  <c r="J224" i="30"/>
  <c r="N218" i="30"/>
  <c r="N217" i="30"/>
  <c r="N199" i="30"/>
  <c r="N196" i="30"/>
  <c r="N191" i="30"/>
  <c r="N123" i="30"/>
  <c r="N107" i="30"/>
  <c r="N103" i="30"/>
  <c r="N99" i="30"/>
  <c r="K163" i="30"/>
  <c r="K392" i="30"/>
  <c r="K388" i="30"/>
  <c r="K386" i="30"/>
  <c r="J96" i="30"/>
  <c r="N106" i="30"/>
  <c r="N104" i="30"/>
  <c r="N102" i="30"/>
  <c r="N100" i="30"/>
  <c r="N98" i="30"/>
  <c r="K387" i="30"/>
  <c r="K389" i="30"/>
  <c r="K159" i="30"/>
  <c r="K395" i="30"/>
  <c r="N88" i="14"/>
  <c r="K339" i="30"/>
  <c r="K337" i="30"/>
  <c r="K335" i="30"/>
  <c r="K333" i="30"/>
  <c r="K330" i="30"/>
  <c r="K318" i="30"/>
  <c r="K346" i="30"/>
  <c r="K319" i="30"/>
  <c r="N361" i="30"/>
  <c r="K233" i="30"/>
  <c r="N365" i="30"/>
  <c r="N357" i="30"/>
  <c r="N404" i="30"/>
  <c r="N373" i="30"/>
  <c r="N222" i="30"/>
  <c r="N337" i="30"/>
  <c r="N214" i="30"/>
  <c r="N129" i="30"/>
  <c r="N127" i="30"/>
  <c r="N120" i="30"/>
  <c r="N118" i="30"/>
  <c r="N116" i="30"/>
  <c r="N113" i="30"/>
  <c r="N109" i="30"/>
  <c r="B14" i="14"/>
  <c r="E16" i="32" s="1"/>
  <c r="A15" i="14"/>
  <c r="D12" i="32" s="1"/>
  <c r="N97" i="30"/>
  <c r="N331" i="30"/>
  <c r="N143" i="30"/>
  <c r="N115" i="30"/>
  <c r="N354" i="30"/>
  <c r="J260" i="30"/>
  <c r="J328" i="30"/>
  <c r="K155" i="30"/>
  <c r="K271" i="30"/>
  <c r="K273" i="30"/>
  <c r="K157" i="30"/>
  <c r="K391" i="30"/>
  <c r="K275" i="30"/>
  <c r="K277" i="30"/>
  <c r="K279" i="30"/>
  <c r="K281" i="30"/>
  <c r="H21" i="14"/>
  <c r="J21" i="14" s="1"/>
  <c r="H20" i="14"/>
  <c r="H26" i="14"/>
  <c r="G26" i="14"/>
  <c r="F20" i="14" s="1"/>
  <c r="K551" i="30"/>
  <c r="K493" i="30"/>
  <c r="K433" i="30"/>
  <c r="K334" i="30"/>
  <c r="N280" i="30"/>
  <c r="K274" i="30"/>
  <c r="K272" i="30"/>
  <c r="K270" i="30"/>
  <c r="K258" i="30"/>
  <c r="K158" i="30"/>
  <c r="K156" i="30"/>
  <c r="K154" i="30"/>
  <c r="K96" i="30"/>
  <c r="J233" i="30"/>
  <c r="N363" i="30"/>
  <c r="N405" i="30"/>
  <c r="N175" i="30"/>
  <c r="N236" i="30"/>
  <c r="N359" i="30"/>
  <c r="N289" i="30"/>
  <c r="N371" i="30"/>
  <c r="N285" i="30"/>
  <c r="N287" i="30"/>
  <c r="N220" i="30"/>
  <c r="N216" i="30"/>
  <c r="N212" i="30"/>
  <c r="N156" i="30"/>
  <c r="N344" i="30"/>
  <c r="N132" i="30"/>
  <c r="N130" i="30"/>
  <c r="N128" i="30"/>
  <c r="N126" i="30"/>
  <c r="N283" i="30"/>
  <c r="N124" i="30"/>
  <c r="N119" i="30"/>
  <c r="N117" i="30"/>
  <c r="N112" i="30"/>
  <c r="N198" i="30"/>
  <c r="N110" i="30"/>
  <c r="N192" i="30"/>
  <c r="N163" i="30"/>
  <c r="N397" i="30"/>
  <c r="N395" i="30"/>
  <c r="N157" i="30"/>
  <c r="N271" i="30"/>
  <c r="N393" i="30"/>
  <c r="N159" i="30"/>
  <c r="N165" i="30"/>
  <c r="N279" i="30"/>
  <c r="N161" i="30"/>
  <c r="N387" i="30"/>
  <c r="N391" i="30"/>
  <c r="N155" i="30"/>
  <c r="N273" i="30"/>
  <c r="N389" i="30"/>
  <c r="N96" i="30"/>
  <c r="N406" i="30"/>
  <c r="N200" i="30"/>
  <c r="N347" i="30"/>
  <c r="N355" i="30"/>
  <c r="N239" i="30"/>
  <c r="J428" i="30"/>
  <c r="J253" i="30"/>
  <c r="K377" i="30"/>
  <c r="J213" i="30"/>
  <c r="K98" i="30"/>
  <c r="K160" i="30"/>
  <c r="K162" i="30"/>
  <c r="K164" i="30"/>
  <c r="F14" i="14"/>
  <c r="H14" i="14"/>
  <c r="I8" i="14"/>
  <c r="J8" i="14" s="1"/>
  <c r="G13" i="14"/>
  <c r="H13" i="14"/>
  <c r="I10" i="14"/>
  <c r="J10" i="14" s="1"/>
  <c r="F9" i="14"/>
  <c r="J225" i="30" l="1"/>
  <c r="E9" i="14"/>
  <c r="J20" i="14"/>
  <c r="J19" i="14"/>
  <c r="E8" i="14"/>
  <c r="G10" i="14"/>
  <c r="E19" i="14"/>
  <c r="C19" i="14" s="1"/>
  <c r="E10" i="14"/>
  <c r="G19" i="14"/>
  <c r="E20" i="14"/>
  <c r="C20" i="14" s="1"/>
  <c r="J341" i="30"/>
  <c r="J550" i="30"/>
  <c r="J492" i="30"/>
  <c r="K549" i="30"/>
  <c r="K401" i="30"/>
  <c r="N174" i="30"/>
  <c r="N228" i="30"/>
  <c r="J228" i="30"/>
  <c r="K238" i="30"/>
  <c r="J291" i="30"/>
  <c r="J398" i="30"/>
  <c r="J402" i="30"/>
  <c r="K405" i="30"/>
  <c r="K123" i="30"/>
  <c r="K285" i="30"/>
  <c r="J261" i="30"/>
  <c r="J551" i="30"/>
  <c r="J493" i="30"/>
  <c r="J376" i="30"/>
  <c r="K256" i="30"/>
  <c r="K253" i="30"/>
  <c r="K226" i="30"/>
  <c r="K236" i="30"/>
  <c r="K282" i="30"/>
  <c r="K287" i="30"/>
  <c r="J342" i="30"/>
  <c r="J403" i="30"/>
  <c r="K170" i="30"/>
  <c r="J285" i="30"/>
  <c r="K276" i="30"/>
  <c r="K390" i="30"/>
  <c r="K332" i="30"/>
  <c r="K396" i="30"/>
  <c r="K394" i="30"/>
  <c r="K278" i="30"/>
  <c r="K161" i="30"/>
  <c r="K338" i="30"/>
  <c r="J212" i="30"/>
  <c r="K165" i="30"/>
  <c r="K336" i="30"/>
  <c r="K280" i="30"/>
  <c r="J397" i="30"/>
  <c r="J163" i="30"/>
  <c r="J158" i="30"/>
  <c r="J274" i="30"/>
  <c r="J390" i="30"/>
  <c r="J157" i="30"/>
  <c r="J273" i="30"/>
  <c r="J271" i="30"/>
  <c r="K328" i="30"/>
  <c r="F8" i="14"/>
  <c r="F10" i="14"/>
  <c r="C9" i="14"/>
  <c r="K9" i="14" s="1"/>
  <c r="K307" i="30"/>
  <c r="K540" i="30"/>
  <c r="J249" i="30"/>
  <c r="J481" i="30"/>
  <c r="K299" i="30"/>
  <c r="J241" i="30"/>
  <c r="K243" i="30"/>
  <c r="K416" i="30"/>
  <c r="K300" i="30"/>
  <c r="J243" i="30"/>
  <c r="K303" i="30"/>
  <c r="J245" i="30"/>
  <c r="K305" i="30"/>
  <c r="J247" i="30"/>
  <c r="K222" i="30"/>
  <c r="K220" i="30"/>
  <c r="K218" i="30"/>
  <c r="K216" i="30"/>
  <c r="K214" i="30"/>
  <c r="J329" i="30"/>
  <c r="J489" i="30"/>
  <c r="J250" i="30"/>
  <c r="J309" i="30"/>
  <c r="J257" i="30"/>
  <c r="J434" i="30"/>
  <c r="J545" i="30"/>
  <c r="J430" i="30"/>
  <c r="J311" i="30"/>
  <c r="K250" i="30"/>
  <c r="K354" i="30"/>
  <c r="J238" i="30"/>
  <c r="J114" i="30"/>
  <c r="J154" i="30"/>
  <c r="J386" i="30"/>
  <c r="J331" i="30"/>
  <c r="J101" i="30"/>
  <c r="J219" i="30"/>
  <c r="J335" i="30"/>
  <c r="J105" i="30"/>
  <c r="J223" i="30"/>
  <c r="J107" i="30"/>
  <c r="J343" i="30"/>
  <c r="K232" i="30"/>
  <c r="K234" i="30"/>
  <c r="J282" i="30"/>
  <c r="K283" i="30"/>
  <c r="J284" i="30"/>
  <c r="K400" i="30"/>
  <c r="J276" i="30"/>
  <c r="J278" i="30"/>
  <c r="J394" i="30"/>
  <c r="J280" i="30"/>
  <c r="J175" i="30"/>
  <c r="J240" i="30"/>
  <c r="J414" i="30"/>
  <c r="K417" i="30"/>
  <c r="J301" i="30"/>
  <c r="J244" i="30"/>
  <c r="J418" i="30"/>
  <c r="K246" i="30"/>
  <c r="J305" i="30"/>
  <c r="J306" i="30"/>
  <c r="K393" i="30"/>
  <c r="K107" i="30"/>
  <c r="K105" i="30"/>
  <c r="K103" i="30"/>
  <c r="K101" i="30"/>
  <c r="K215" i="30"/>
  <c r="E96" i="30"/>
  <c r="B96" i="30"/>
  <c r="C96" i="30"/>
  <c r="K425" i="30"/>
  <c r="K539" i="30"/>
  <c r="K248" i="30"/>
  <c r="J307" i="30"/>
  <c r="K481" i="30"/>
  <c r="J540" i="30"/>
  <c r="J433" i="30"/>
  <c r="K488" i="30"/>
  <c r="K312" i="30"/>
  <c r="J431" i="30"/>
  <c r="K251" i="30"/>
  <c r="K252" i="30"/>
  <c r="K311" i="30"/>
  <c r="K427" i="30"/>
  <c r="K239" i="30"/>
  <c r="J239" i="30"/>
  <c r="J404" i="30"/>
  <c r="J387" i="30"/>
  <c r="J214" i="30"/>
  <c r="J216" i="30"/>
  <c r="J218" i="30"/>
  <c r="J220" i="30"/>
  <c r="J222" i="30"/>
  <c r="K224" i="30"/>
  <c r="J344" i="30"/>
  <c r="K237" i="30"/>
  <c r="J167" i="30"/>
  <c r="K399" i="30"/>
  <c r="J279" i="30"/>
  <c r="K171" i="30"/>
  <c r="K415" i="30"/>
  <c r="J300" i="30"/>
  <c r="K419" i="30"/>
  <c r="J246" i="30"/>
  <c r="J420" i="30"/>
  <c r="J407" i="30"/>
  <c r="F21" i="14"/>
  <c r="A96" i="30"/>
  <c r="J165" i="30"/>
  <c r="J161" i="30"/>
  <c r="J275" i="30"/>
  <c r="J391" i="30"/>
  <c r="J388" i="30"/>
  <c r="J156" i="30"/>
  <c r="J272" i="30"/>
  <c r="K213" i="30"/>
  <c r="K329" i="30"/>
  <c r="G8" i="14"/>
  <c r="G9" i="14"/>
  <c r="D9" i="14" s="1"/>
  <c r="K249" i="30"/>
  <c r="K422" i="30"/>
  <c r="K424" i="30"/>
  <c r="J482" i="30"/>
  <c r="K306" i="30"/>
  <c r="J423" i="30"/>
  <c r="J424" i="30"/>
  <c r="J539" i="30"/>
  <c r="K241" i="30"/>
  <c r="K414" i="30"/>
  <c r="K298" i="30"/>
  <c r="J415" i="30"/>
  <c r="K301" i="30"/>
  <c r="J417" i="30"/>
  <c r="K245" i="30"/>
  <c r="K418" i="30"/>
  <c r="K302" i="30"/>
  <c r="J419" i="30"/>
  <c r="K247" i="30"/>
  <c r="K420" i="30"/>
  <c r="K304" i="30"/>
  <c r="J421" i="30"/>
  <c r="K106" i="30"/>
  <c r="K104" i="30"/>
  <c r="K102" i="30"/>
  <c r="K100" i="30"/>
  <c r="J97" i="30"/>
  <c r="J549" i="30"/>
  <c r="J548" i="30"/>
  <c r="J310" i="30"/>
  <c r="J426" i="30"/>
  <c r="J432" i="30"/>
  <c r="J547" i="30"/>
  <c r="J487" i="30"/>
  <c r="J254" i="30"/>
  <c r="K428" i="30"/>
  <c r="J308" i="30"/>
  <c r="J427" i="30"/>
  <c r="K122" i="30"/>
  <c r="J354" i="30"/>
  <c r="J288" i="30"/>
  <c r="J270" i="30"/>
  <c r="K212" i="30"/>
  <c r="J99" i="30"/>
  <c r="J217" i="30"/>
  <c r="J333" i="30"/>
  <c r="J103" i="30"/>
  <c r="J221" i="30"/>
  <c r="J337" i="30"/>
  <c r="J339" i="30"/>
  <c r="K227" i="30"/>
  <c r="J166" i="30"/>
  <c r="K398" i="30"/>
  <c r="J160" i="30"/>
  <c r="J392" i="30"/>
  <c r="J162" i="30"/>
  <c r="J164" i="30"/>
  <c r="J396" i="30"/>
  <c r="J171" i="30"/>
  <c r="K172" i="30"/>
  <c r="K173" i="30"/>
  <c r="J298" i="30"/>
  <c r="K242" i="30"/>
  <c r="J302" i="30"/>
  <c r="K421" i="30"/>
  <c r="J248" i="30"/>
  <c r="J422" i="30"/>
  <c r="K397" i="30"/>
  <c r="K223" i="30"/>
  <c r="K221" i="30"/>
  <c r="K219" i="30"/>
  <c r="K217" i="30"/>
  <c r="K331" i="30"/>
  <c r="K99" i="30"/>
  <c r="J255" i="30"/>
  <c r="K231" i="30"/>
  <c r="J488" i="30"/>
  <c r="E21" i="14"/>
  <c r="G20" i="14"/>
  <c r="K482" i="30"/>
  <c r="K423" i="30"/>
  <c r="J425" i="30"/>
  <c r="K261" i="30"/>
  <c r="K548" i="30"/>
  <c r="K254" i="30"/>
  <c r="K546" i="30"/>
  <c r="J313" i="30"/>
  <c r="K426" i="30"/>
  <c r="K429" i="30"/>
  <c r="J251" i="30"/>
  <c r="K355" i="30"/>
  <c r="K230" i="30"/>
  <c r="J155" i="30"/>
  <c r="J98" i="30"/>
  <c r="J330" i="30"/>
  <c r="J215" i="30"/>
  <c r="J100" i="30"/>
  <c r="J332" i="30"/>
  <c r="J102" i="30"/>
  <c r="J334" i="30"/>
  <c r="J104" i="30"/>
  <c r="J336" i="30"/>
  <c r="J106" i="30"/>
  <c r="J338" i="30"/>
  <c r="J340" i="30"/>
  <c r="K228" i="30"/>
  <c r="J349" i="30"/>
  <c r="J351" i="30"/>
  <c r="J353" i="30"/>
  <c r="J277" i="30"/>
  <c r="J395" i="30"/>
  <c r="J281" i="30"/>
  <c r="J173" i="30"/>
  <c r="K175" i="30"/>
  <c r="K240" i="30"/>
  <c r="J299" i="30"/>
  <c r="J242" i="30"/>
  <c r="J416" i="30"/>
  <c r="K244" i="30"/>
  <c r="J303" i="30"/>
  <c r="J304" i="30"/>
  <c r="J406" i="30"/>
  <c r="K290" i="30"/>
  <c r="K291" i="30"/>
  <c r="D96" i="30"/>
  <c r="K19" i="14" l="1"/>
  <c r="K20" i="14"/>
  <c r="D20" i="14"/>
  <c r="D19" i="14"/>
  <c r="C21" i="14"/>
  <c r="D21" i="14"/>
  <c r="C8" i="14"/>
  <c r="D8" i="14"/>
  <c r="C10" i="14"/>
  <c r="K10" i="14" s="1"/>
  <c r="D10" i="14"/>
  <c r="C97" i="30"/>
  <c r="C98" i="30" s="1"/>
  <c r="E144" i="30"/>
  <c r="E147" i="30"/>
  <c r="E151" i="30"/>
  <c r="E154" i="30"/>
  <c r="E156" i="30"/>
  <c r="E158" i="30"/>
  <c r="E160" i="30"/>
  <c r="E162" i="30"/>
  <c r="E164" i="30"/>
  <c r="E176" i="30"/>
  <c r="E180" i="30"/>
  <c r="E206" i="30"/>
  <c r="E210" i="30"/>
  <c r="E252" i="30"/>
  <c r="E264" i="30"/>
  <c r="E268" i="30"/>
  <c r="E328" i="30"/>
  <c r="E311" i="30"/>
  <c r="E292" i="30"/>
  <c r="E256" i="30"/>
  <c r="E253" i="30"/>
  <c r="E242" i="30"/>
  <c r="E224" i="30"/>
  <c r="E222" i="30"/>
  <c r="E220" i="30"/>
  <c r="E218" i="30"/>
  <c r="E216" i="30"/>
  <c r="E214" i="30"/>
  <c r="E212" i="30"/>
  <c r="E309" i="30"/>
  <c r="E281" i="30"/>
  <c r="E279" i="30"/>
  <c r="E277" i="30"/>
  <c r="E275" i="30"/>
  <c r="E273" i="30"/>
  <c r="E271" i="30"/>
  <c r="E260" i="30"/>
  <c r="E247" i="30"/>
  <c r="E243" i="30"/>
  <c r="E239" i="30"/>
  <c r="E181" i="30"/>
  <c r="E177" i="30"/>
  <c r="E107" i="30"/>
  <c r="E103" i="30"/>
  <c r="E99" i="30"/>
  <c r="F10" i="30" s="1"/>
  <c r="E297" i="30"/>
  <c r="E300" i="30"/>
  <c r="E304" i="30"/>
  <c r="E320" i="30"/>
  <c r="E329" i="30"/>
  <c r="E331" i="30"/>
  <c r="E333" i="30"/>
  <c r="E335" i="30"/>
  <c r="E337" i="30"/>
  <c r="E339" i="30"/>
  <c r="E379" i="30"/>
  <c r="E383" i="30"/>
  <c r="E386" i="30"/>
  <c r="E388" i="30"/>
  <c r="E390" i="30"/>
  <c r="E392" i="30"/>
  <c r="E394" i="30"/>
  <c r="E396" i="30"/>
  <c r="E408" i="30"/>
  <c r="E412" i="30"/>
  <c r="E435" i="30"/>
  <c r="E439" i="30"/>
  <c r="E443" i="30"/>
  <c r="E445" i="30"/>
  <c r="E447" i="30"/>
  <c r="E449" i="30"/>
  <c r="E451" i="30"/>
  <c r="E453" i="30"/>
  <c r="E455" i="30"/>
  <c r="E457" i="30"/>
  <c r="E459" i="30"/>
  <c r="E461" i="30"/>
  <c r="E463" i="30"/>
  <c r="E465" i="30"/>
  <c r="E467" i="30"/>
  <c r="E469" i="30"/>
  <c r="E471" i="30"/>
  <c r="E473" i="30"/>
  <c r="E475" i="30"/>
  <c r="E477" i="30"/>
  <c r="E480" i="30"/>
  <c r="E486" i="30"/>
  <c r="E491" i="30"/>
  <c r="E495" i="30"/>
  <c r="E499" i="30"/>
  <c r="E502" i="30"/>
  <c r="E504" i="30"/>
  <c r="E506" i="30"/>
  <c r="E508" i="30"/>
  <c r="E510" i="30"/>
  <c r="E512" i="30"/>
  <c r="E514" i="30"/>
  <c r="E516" i="30"/>
  <c r="E518" i="30"/>
  <c r="E520" i="30"/>
  <c r="E522" i="30"/>
  <c r="E524" i="30"/>
  <c r="E526" i="30"/>
  <c r="E528" i="30"/>
  <c r="E530" i="30"/>
  <c r="E532" i="30"/>
  <c r="E534" i="30"/>
  <c r="E536" i="30"/>
  <c r="E541" i="30"/>
  <c r="E552" i="30"/>
  <c r="E556" i="30"/>
  <c r="E610" i="30"/>
  <c r="E614" i="30"/>
  <c r="E668" i="30"/>
  <c r="E672" i="30"/>
  <c r="E726" i="30"/>
  <c r="E730" i="30"/>
  <c r="E295" i="30"/>
  <c r="E317" i="30"/>
  <c r="E322" i="30"/>
  <c r="E378" i="30"/>
  <c r="E382" i="30"/>
  <c r="E436" i="30"/>
  <c r="E440" i="30"/>
  <c r="E494" i="30"/>
  <c r="E498" i="30"/>
  <c r="E553" i="30"/>
  <c r="E557" i="30"/>
  <c r="E611" i="30"/>
  <c r="E615" i="30"/>
  <c r="E669" i="30"/>
  <c r="E673" i="30"/>
  <c r="E727" i="30"/>
  <c r="E731" i="30"/>
  <c r="E251" i="30"/>
  <c r="E321" i="30"/>
  <c r="E263" i="30"/>
  <c r="E205" i="30"/>
  <c r="E146" i="30"/>
  <c r="E485" i="30"/>
  <c r="E550" i="30"/>
  <c r="E565" i="30"/>
  <c r="E573" i="30"/>
  <c r="E581" i="30"/>
  <c r="E589" i="30"/>
  <c r="E597" i="30"/>
  <c r="E605" i="30"/>
  <c r="E621" i="30"/>
  <c r="E629" i="30"/>
  <c r="E637" i="30"/>
  <c r="E645" i="30"/>
  <c r="E653" i="30"/>
  <c r="E661" i="30"/>
  <c r="E677" i="30"/>
  <c r="E685" i="30"/>
  <c r="E693" i="30"/>
  <c r="E701" i="30"/>
  <c r="E709" i="30"/>
  <c r="E717" i="30"/>
  <c r="E725" i="30"/>
  <c r="E741" i="30"/>
  <c r="E749" i="30"/>
  <c r="E757" i="30"/>
  <c r="E765" i="30"/>
  <c r="E773" i="30"/>
  <c r="E781" i="30"/>
  <c r="E411" i="30"/>
  <c r="E428" i="30"/>
  <c r="E564" i="30"/>
  <c r="E572" i="30"/>
  <c r="E580" i="30"/>
  <c r="E588" i="30"/>
  <c r="E596" i="30"/>
  <c r="E604" i="30"/>
  <c r="E620" i="30"/>
  <c r="E628" i="30"/>
  <c r="E636" i="30"/>
  <c r="E644" i="30"/>
  <c r="E652" i="30"/>
  <c r="E660" i="30"/>
  <c r="E676" i="30"/>
  <c r="E684" i="30"/>
  <c r="E692" i="30"/>
  <c r="E700" i="30"/>
  <c r="E708" i="30"/>
  <c r="E716" i="30"/>
  <c r="E724" i="30"/>
  <c r="E740" i="30"/>
  <c r="E748" i="30"/>
  <c r="E756" i="30"/>
  <c r="E764" i="30"/>
  <c r="E772" i="30"/>
  <c r="E780" i="30"/>
  <c r="E122" i="30"/>
  <c r="E106" i="30"/>
  <c r="E98" i="30"/>
  <c r="E323" i="30"/>
  <c r="E265" i="30"/>
  <c r="E207" i="30"/>
  <c r="E148" i="30"/>
  <c r="E483" i="30"/>
  <c r="E542" i="30"/>
  <c r="E549" i="30"/>
  <c r="E563" i="30"/>
  <c r="E571" i="30"/>
  <c r="E579" i="30"/>
  <c r="E587" i="30"/>
  <c r="E595" i="30"/>
  <c r="E603" i="30"/>
  <c r="E619" i="30"/>
  <c r="E627" i="30"/>
  <c r="E635" i="30"/>
  <c r="E643" i="30"/>
  <c r="E651" i="30"/>
  <c r="E659" i="30"/>
  <c r="E667" i="30"/>
  <c r="E683" i="30"/>
  <c r="E691" i="30"/>
  <c r="E100" i="30"/>
  <c r="E149" i="30"/>
  <c r="E155" i="30"/>
  <c r="E159" i="30"/>
  <c r="E163" i="30"/>
  <c r="E178" i="30"/>
  <c r="E208" i="30"/>
  <c r="E262" i="30"/>
  <c r="E319" i="30"/>
  <c r="E258" i="30"/>
  <c r="E244" i="30"/>
  <c r="E223" i="30"/>
  <c r="E219" i="30"/>
  <c r="E215" i="30"/>
  <c r="E203" i="30"/>
  <c r="E294" i="30"/>
  <c r="E278" i="30"/>
  <c r="E274" i="30"/>
  <c r="E270" i="30"/>
  <c r="E245" i="30"/>
  <c r="E202" i="30"/>
  <c r="E97" i="30"/>
  <c r="E105" i="30"/>
  <c r="E298" i="30"/>
  <c r="E314" i="30"/>
  <c r="E330" i="30"/>
  <c r="E334" i="30"/>
  <c r="E338" i="30"/>
  <c r="E381" i="30"/>
  <c r="E387" i="30"/>
  <c r="E391" i="30"/>
  <c r="E395" i="30"/>
  <c r="E410" i="30"/>
  <c r="E437" i="30"/>
  <c r="E444" i="30"/>
  <c r="E448" i="30"/>
  <c r="E452" i="30"/>
  <c r="E456" i="30"/>
  <c r="E460" i="30"/>
  <c r="E464" i="30"/>
  <c r="E468" i="30"/>
  <c r="E472" i="30"/>
  <c r="E476" i="30"/>
  <c r="E484" i="30"/>
  <c r="E493" i="30"/>
  <c r="E501" i="30"/>
  <c r="E505" i="30"/>
  <c r="E509" i="30"/>
  <c r="E513" i="30"/>
  <c r="E517" i="30"/>
  <c r="E521" i="30"/>
  <c r="E525" i="30"/>
  <c r="E529" i="30"/>
  <c r="E533" i="30"/>
  <c r="E538" i="30"/>
  <c r="E554" i="30"/>
  <c r="E612" i="30"/>
  <c r="E670" i="30"/>
  <c r="E728" i="30"/>
  <c r="E316" i="30"/>
  <c r="E326" i="30"/>
  <c r="E384" i="30"/>
  <c r="E442" i="30"/>
  <c r="E500" i="30"/>
  <c r="E559" i="30"/>
  <c r="E617" i="30"/>
  <c r="E675" i="30"/>
  <c r="E733" i="30"/>
  <c r="E267" i="30"/>
  <c r="E150" i="30"/>
  <c r="E544" i="30"/>
  <c r="E569" i="30"/>
  <c r="E585" i="30"/>
  <c r="E601" i="30"/>
  <c r="E625" i="30"/>
  <c r="E641" i="30"/>
  <c r="E657" i="30"/>
  <c r="E681" i="30"/>
  <c r="E697" i="30"/>
  <c r="E713" i="30"/>
  <c r="E737" i="30"/>
  <c r="E753" i="30"/>
  <c r="E769" i="30"/>
  <c r="E401" i="30"/>
  <c r="E560" i="30"/>
  <c r="E576" i="30"/>
  <c r="E592" i="30"/>
  <c r="E608" i="30"/>
  <c r="E632" i="30"/>
  <c r="E648" i="30"/>
  <c r="E664" i="30"/>
  <c r="E688" i="30"/>
  <c r="E704" i="30"/>
  <c r="E720" i="30"/>
  <c r="E744" i="30"/>
  <c r="E760" i="30"/>
  <c r="E776" i="30"/>
  <c r="E327" i="30"/>
  <c r="E211" i="30"/>
  <c r="E346" i="30"/>
  <c r="E545" i="30"/>
  <c r="E567" i="30"/>
  <c r="E583" i="30"/>
  <c r="E599" i="30"/>
  <c r="E623" i="30"/>
  <c r="E639" i="30"/>
  <c r="E655" i="30"/>
  <c r="E679" i="30"/>
  <c r="E695" i="30"/>
  <c r="E703" i="30"/>
  <c r="E711" i="30"/>
  <c r="E719" i="30"/>
  <c r="E735" i="30"/>
  <c r="E743" i="30"/>
  <c r="E751" i="30"/>
  <c r="E759" i="30"/>
  <c r="E767" i="30"/>
  <c r="E775" i="30"/>
  <c r="E783" i="30"/>
  <c r="E402" i="30"/>
  <c r="E413" i="30"/>
  <c r="E562" i="30"/>
  <c r="E570" i="30"/>
  <c r="E578" i="30"/>
  <c r="E586" i="30"/>
  <c r="E594" i="30"/>
  <c r="E602" i="30"/>
  <c r="E618" i="30"/>
  <c r="E626" i="30"/>
  <c r="E634" i="30"/>
  <c r="E642" i="30"/>
  <c r="E650" i="30"/>
  <c r="E658" i="30"/>
  <c r="E666" i="30"/>
  <c r="E682" i="30"/>
  <c r="E690" i="30"/>
  <c r="E698" i="30"/>
  <c r="E706" i="30"/>
  <c r="E714" i="30"/>
  <c r="E722" i="30"/>
  <c r="E738" i="30"/>
  <c r="E746" i="30"/>
  <c r="E754" i="30"/>
  <c r="E762" i="30"/>
  <c r="E770" i="30"/>
  <c r="E778" i="30"/>
  <c r="E257" i="30"/>
  <c r="E250" i="30"/>
  <c r="E546" i="30"/>
  <c r="E305" i="30"/>
  <c r="E301" i="30"/>
  <c r="E377" i="30"/>
  <c r="E246" i="30"/>
  <c r="E548" i="30"/>
  <c r="E248" i="30"/>
  <c r="E306" i="30"/>
  <c r="E282" i="30"/>
  <c r="E422" i="30"/>
  <c r="E423" i="30"/>
  <c r="E313" i="30"/>
  <c r="E430" i="30"/>
  <c r="E418" i="30"/>
  <c r="E414" i="30"/>
  <c r="E482" i="30"/>
  <c r="E431" i="30"/>
  <c r="E539" i="30"/>
  <c r="E415" i="30"/>
  <c r="E427" i="30"/>
  <c r="E229" i="30"/>
  <c r="E238" i="30"/>
  <c r="E288" i="30"/>
  <c r="E351" i="30"/>
  <c r="E226" i="30"/>
  <c r="E235" i="30"/>
  <c r="E284" i="30"/>
  <c r="E343" i="30"/>
  <c r="E353" i="30"/>
  <c r="E355" i="30"/>
  <c r="E404" i="30"/>
  <c r="E123" i="30"/>
  <c r="E166" i="30"/>
  <c r="E170" i="30"/>
  <c r="E172" i="30"/>
  <c r="E174" i="30"/>
  <c r="E400" i="30"/>
  <c r="E405" i="30"/>
  <c r="E116" i="30"/>
  <c r="E118" i="30"/>
  <c r="E173" i="30"/>
  <c r="E342" i="30"/>
  <c r="E348" i="30"/>
  <c r="E115" i="30"/>
  <c r="E119" i="30"/>
  <c r="E114" i="30"/>
  <c r="E136" i="30"/>
  <c r="E225" i="30"/>
  <c r="E230" i="30"/>
  <c r="E232" i="30"/>
  <c r="E234" i="30"/>
  <c r="E237" i="30"/>
  <c r="E287" i="30"/>
  <c r="E398" i="30"/>
  <c r="E403" i="30"/>
  <c r="E407" i="30"/>
  <c r="E109" i="30"/>
  <c r="E113" i="30"/>
  <c r="E108" i="30"/>
  <c r="E175" i="30"/>
  <c r="E345" i="30"/>
  <c r="E255" i="30"/>
  <c r="E424" i="30"/>
  <c r="E359" i="30"/>
  <c r="E129" i="30"/>
  <c r="E361" i="30"/>
  <c r="E365" i="30"/>
  <c r="E373" i="30"/>
  <c r="E356" i="30"/>
  <c r="E124" i="30"/>
  <c r="E186" i="30"/>
  <c r="E364" i="30"/>
  <c r="E192" i="30"/>
  <c r="E194" i="30"/>
  <c r="E368" i="30"/>
  <c r="E196" i="30"/>
  <c r="E370" i="30"/>
  <c r="E372" i="30"/>
  <c r="E127" i="30"/>
  <c r="E185" i="30"/>
  <c r="E187" i="30"/>
  <c r="E189" i="30"/>
  <c r="E193" i="30"/>
  <c r="E139" i="30"/>
  <c r="E201" i="30"/>
  <c r="E126" i="30"/>
  <c r="E130" i="30"/>
  <c r="E188" i="30"/>
  <c r="E138" i="30"/>
  <c r="E140" i="30"/>
  <c r="E167" i="30"/>
  <c r="E285" i="30"/>
  <c r="E145" i="30"/>
  <c r="E153" i="30"/>
  <c r="E157" i="30"/>
  <c r="E161" i="30"/>
  <c r="E165" i="30"/>
  <c r="E204" i="30"/>
  <c r="E233" i="30"/>
  <c r="E266" i="30"/>
  <c r="E296" i="30"/>
  <c r="E254" i="30"/>
  <c r="E240" i="30"/>
  <c r="E221" i="30"/>
  <c r="E217" i="30"/>
  <c r="E213" i="30"/>
  <c r="E315" i="30"/>
  <c r="E280" i="30"/>
  <c r="E276" i="30"/>
  <c r="E272" i="30"/>
  <c r="E259" i="30"/>
  <c r="E241" i="30"/>
  <c r="E179" i="30"/>
  <c r="E101" i="30"/>
  <c r="E104" i="30"/>
  <c r="E293" i="30"/>
  <c r="E302" i="30"/>
  <c r="E324" i="30"/>
  <c r="E332" i="30"/>
  <c r="E336" i="30"/>
  <c r="E376" i="30"/>
  <c r="E385" i="30"/>
  <c r="E389" i="30"/>
  <c r="E393" i="30"/>
  <c r="E397" i="30"/>
  <c r="E429" i="30"/>
  <c r="E441" i="30"/>
  <c r="E446" i="30"/>
  <c r="E450" i="30"/>
  <c r="E454" i="30"/>
  <c r="E458" i="30"/>
  <c r="E462" i="30"/>
  <c r="E466" i="30"/>
  <c r="E470" i="30"/>
  <c r="E474" i="30"/>
  <c r="E478" i="30"/>
  <c r="E489" i="30"/>
  <c r="E497" i="30"/>
  <c r="E503" i="30"/>
  <c r="E507" i="30"/>
  <c r="E511" i="30"/>
  <c r="E515" i="30"/>
  <c r="E519" i="30"/>
  <c r="E523" i="30"/>
  <c r="E527" i="30"/>
  <c r="E531" i="30"/>
  <c r="E535" i="30"/>
  <c r="E543" i="30"/>
  <c r="E558" i="30"/>
  <c r="E616" i="30"/>
  <c r="E674" i="30"/>
  <c r="E732" i="30"/>
  <c r="E318" i="30"/>
  <c r="E380" i="30"/>
  <c r="E438" i="30"/>
  <c r="E496" i="30"/>
  <c r="E555" i="30"/>
  <c r="E613" i="30"/>
  <c r="E671" i="30"/>
  <c r="E729" i="30"/>
  <c r="E325" i="30"/>
  <c r="E209" i="30"/>
  <c r="E479" i="30"/>
  <c r="E561" i="30"/>
  <c r="E577" i="30"/>
  <c r="E593" i="30"/>
  <c r="E609" i="30"/>
  <c r="E633" i="30"/>
  <c r="E649" i="30"/>
  <c r="E665" i="30"/>
  <c r="E689" i="30"/>
  <c r="E705" i="30"/>
  <c r="E721" i="30"/>
  <c r="E745" i="30"/>
  <c r="E761" i="30"/>
  <c r="E777" i="30"/>
  <c r="E416" i="30"/>
  <c r="E568" i="30"/>
  <c r="E584" i="30"/>
  <c r="E600" i="30"/>
  <c r="E624" i="30"/>
  <c r="E640" i="30"/>
  <c r="E656" i="30"/>
  <c r="E680" i="30"/>
  <c r="E696" i="30"/>
  <c r="E712" i="30"/>
  <c r="E736" i="30"/>
  <c r="E752" i="30"/>
  <c r="E768" i="30"/>
  <c r="E102" i="30"/>
  <c r="E269" i="30"/>
  <c r="E152" i="30"/>
  <c r="E537" i="30"/>
  <c r="E551" i="30"/>
  <c r="E575" i="30"/>
  <c r="E591" i="30"/>
  <c r="E607" i="30"/>
  <c r="E631" i="30"/>
  <c r="E647" i="30"/>
  <c r="E663" i="30"/>
  <c r="E687" i="30"/>
  <c r="E699" i="30"/>
  <c r="E707" i="30"/>
  <c r="E715" i="30"/>
  <c r="E723" i="30"/>
  <c r="E739" i="30"/>
  <c r="E747" i="30"/>
  <c r="E755" i="30"/>
  <c r="E763" i="30"/>
  <c r="E771" i="30"/>
  <c r="E779" i="30"/>
  <c r="E409" i="30"/>
  <c r="E490" i="30"/>
  <c r="E566" i="30"/>
  <c r="E574" i="30"/>
  <c r="E582" i="30"/>
  <c r="E590" i="30"/>
  <c r="E598" i="30"/>
  <c r="E606" i="30"/>
  <c r="E622" i="30"/>
  <c r="E630" i="30"/>
  <c r="E638" i="30"/>
  <c r="E646" i="30"/>
  <c r="E654" i="30"/>
  <c r="E662" i="30"/>
  <c r="E678" i="30"/>
  <c r="E686" i="30"/>
  <c r="E694" i="30"/>
  <c r="E702" i="30"/>
  <c r="E710" i="30"/>
  <c r="E718" i="30"/>
  <c r="E734" i="30"/>
  <c r="E742" i="30"/>
  <c r="E750" i="30"/>
  <c r="E758" i="30"/>
  <c r="E766" i="30"/>
  <c r="E774" i="30"/>
  <c r="E782" i="30"/>
  <c r="E261" i="30"/>
  <c r="E492" i="30"/>
  <c r="E308" i="30"/>
  <c r="E488" i="30"/>
  <c r="E299" i="30"/>
  <c r="E307" i="30"/>
  <c r="E303" i="30"/>
  <c r="E249" i="30"/>
  <c r="E425" i="30"/>
  <c r="E434" i="30"/>
  <c r="E487" i="30"/>
  <c r="E312" i="30"/>
  <c r="E310" i="30"/>
  <c r="E547" i="30"/>
  <c r="E420" i="30"/>
  <c r="E432" i="30"/>
  <c r="E426" i="30"/>
  <c r="E417" i="30"/>
  <c r="E421" i="30"/>
  <c r="E481" i="30"/>
  <c r="E419" i="30"/>
  <c r="E433" i="30"/>
  <c r="E341" i="30"/>
  <c r="E406" i="30"/>
  <c r="E231" i="30"/>
  <c r="E236" i="30"/>
  <c r="E286" i="30"/>
  <c r="E344" i="30"/>
  <c r="E349" i="30"/>
  <c r="E399" i="30"/>
  <c r="E137" i="30"/>
  <c r="E168" i="30"/>
  <c r="E120" i="30"/>
  <c r="E291" i="30"/>
  <c r="E347" i="30"/>
  <c r="E352" i="30"/>
  <c r="E117" i="30"/>
  <c r="E121" i="30"/>
  <c r="E227" i="30"/>
  <c r="E228" i="30"/>
  <c r="E283" i="30"/>
  <c r="E289" i="30"/>
  <c r="E290" i="30"/>
  <c r="E111" i="30"/>
  <c r="E354" i="30"/>
  <c r="E110" i="30"/>
  <c r="E112" i="30"/>
  <c r="E171" i="30"/>
  <c r="E340" i="30"/>
  <c r="E350" i="30"/>
  <c r="E125" i="30"/>
  <c r="E363" i="30"/>
  <c r="E367" i="30"/>
  <c r="E369" i="30"/>
  <c r="E371" i="30"/>
  <c r="E375" i="30"/>
  <c r="E182" i="30"/>
  <c r="E184" i="30"/>
  <c r="E128" i="30"/>
  <c r="E360" i="30"/>
  <c r="E362" i="30"/>
  <c r="E134" i="30"/>
  <c r="E366" i="30"/>
  <c r="E200" i="30"/>
  <c r="E374" i="30"/>
  <c r="E540" i="30"/>
  <c r="E357" i="30"/>
  <c r="E183" i="30"/>
  <c r="E131" i="30"/>
  <c r="E191" i="30"/>
  <c r="E133" i="30"/>
  <c r="E135" i="30"/>
  <c r="E195" i="30"/>
  <c r="E197" i="30"/>
  <c r="E141" i="30"/>
  <c r="E199" i="30"/>
  <c r="E143" i="30"/>
  <c r="E358" i="30"/>
  <c r="E190" i="30"/>
  <c r="E132" i="30"/>
  <c r="E198" i="30"/>
  <c r="E142" i="30"/>
  <c r="E169" i="30"/>
  <c r="K10" i="30"/>
  <c r="D98" i="30"/>
  <c r="D97" i="30"/>
  <c r="D99" i="30"/>
  <c r="A204" i="30"/>
  <c r="A270" i="30"/>
  <c r="A296" i="30"/>
  <c r="A324" i="30"/>
  <c r="A382" i="30"/>
  <c r="A412" i="30"/>
  <c r="A448" i="30"/>
  <c r="A460" i="30"/>
  <c r="A468" i="30"/>
  <c r="A476" i="30"/>
  <c r="A486" i="30"/>
  <c r="A494" i="30"/>
  <c r="A502" i="30"/>
  <c r="A510" i="30"/>
  <c r="A518" i="30"/>
  <c r="A526" i="30"/>
  <c r="A534" i="30"/>
  <c r="A542" i="30"/>
  <c r="A556" i="30"/>
  <c r="A564" i="30"/>
  <c r="A572" i="30"/>
  <c r="A580" i="30"/>
  <c r="A588" i="30"/>
  <c r="A596" i="30"/>
  <c r="A604" i="30"/>
  <c r="A612" i="30"/>
  <c r="A620" i="30"/>
  <c r="A628" i="30"/>
  <c r="A636" i="30"/>
  <c r="A644" i="30"/>
  <c r="A652" i="30"/>
  <c r="A660" i="30"/>
  <c r="A668" i="30"/>
  <c r="A676" i="30"/>
  <c r="A684" i="30"/>
  <c r="A692" i="30"/>
  <c r="A700" i="30"/>
  <c r="A708" i="30"/>
  <c r="A716" i="30"/>
  <c r="A724" i="30"/>
  <c r="A732" i="30"/>
  <c r="A740" i="30"/>
  <c r="A748" i="30"/>
  <c r="A756" i="30"/>
  <c r="A764" i="30"/>
  <c r="A772" i="30"/>
  <c r="A780" i="30"/>
  <c r="A444" i="30"/>
  <c r="A428" i="30"/>
  <c r="A394" i="30"/>
  <c r="A378" i="30"/>
  <c r="A328" i="30"/>
  <c r="A300" i="30"/>
  <c r="A274" i="30"/>
  <c r="A258" i="30"/>
  <c r="A224" i="30"/>
  <c r="A208" i="30"/>
  <c r="A144" i="30"/>
  <c r="A778" i="30"/>
  <c r="A770" i="30"/>
  <c r="A762" i="30"/>
  <c r="A754" i="30"/>
  <c r="A746" i="30"/>
  <c r="A738" i="30"/>
  <c r="A730" i="30"/>
  <c r="A722" i="30"/>
  <c r="A714" i="30"/>
  <c r="A706" i="30"/>
  <c r="A698" i="30"/>
  <c r="A690" i="30"/>
  <c r="A682" i="30"/>
  <c r="A674" i="30"/>
  <c r="A666" i="30"/>
  <c r="A658" i="30"/>
  <c r="A650" i="30"/>
  <c r="A642" i="30"/>
  <c r="A634" i="30"/>
  <c r="A626" i="30"/>
  <c r="A618" i="30"/>
  <c r="A610" i="30"/>
  <c r="A602" i="30"/>
  <c r="A594" i="30"/>
  <c r="A586" i="30"/>
  <c r="A578" i="30"/>
  <c r="A570" i="30"/>
  <c r="A562" i="30"/>
  <c r="A554" i="30"/>
  <c r="A544" i="30"/>
  <c r="A532" i="30"/>
  <c r="A524" i="30"/>
  <c r="A516" i="30"/>
  <c r="A508" i="30"/>
  <c r="A500" i="30"/>
  <c r="A484" i="30"/>
  <c r="A474" i="30"/>
  <c r="A466" i="30"/>
  <c r="A458" i="30"/>
  <c r="A450" i="30"/>
  <c r="A442" i="30"/>
  <c r="A410" i="30"/>
  <c r="A392" i="30"/>
  <c r="A384" i="30"/>
  <c r="A376" i="30"/>
  <c r="A338" i="30"/>
  <c r="A330" i="30"/>
  <c r="A322" i="30"/>
  <c r="A314" i="30"/>
  <c r="A298" i="30"/>
  <c r="A280" i="30"/>
  <c r="A272" i="30"/>
  <c r="A264" i="30"/>
  <c r="A256" i="30"/>
  <c r="A242" i="30"/>
  <c r="A218" i="30"/>
  <c r="A210" i="30"/>
  <c r="A202" i="30"/>
  <c r="A176" i="30"/>
  <c r="A156" i="30"/>
  <c r="A106" i="30"/>
  <c r="A158" i="30"/>
  <c r="A150" i="30"/>
  <c r="A100" i="30"/>
  <c r="A97" i="30"/>
  <c r="A783" i="30"/>
  <c r="A779" i="30"/>
  <c r="A775" i="30"/>
  <c r="A771" i="30"/>
  <c r="A767" i="30"/>
  <c r="A763" i="30"/>
  <c r="A759" i="30"/>
  <c r="A755" i="30"/>
  <c r="A751" i="30"/>
  <c r="A747" i="30"/>
  <c r="A743" i="30"/>
  <c r="A739" i="30"/>
  <c r="A735" i="30"/>
  <c r="A731" i="30"/>
  <c r="A727" i="30"/>
  <c r="A723" i="30"/>
  <c r="A719" i="30"/>
  <c r="A715" i="30"/>
  <c r="A711" i="30"/>
  <c r="A707" i="30"/>
  <c r="A703" i="30"/>
  <c r="A699" i="30"/>
  <c r="A695" i="30"/>
  <c r="A691" i="30"/>
  <c r="A687" i="30"/>
  <c r="A683" i="30"/>
  <c r="A679" i="30"/>
  <c r="A675" i="30"/>
  <c r="A671" i="30"/>
  <c r="A667" i="30"/>
  <c r="A663" i="30"/>
  <c r="A659" i="30"/>
  <c r="A655" i="30"/>
  <c r="A651" i="30"/>
  <c r="A647" i="30"/>
  <c r="A643" i="30"/>
  <c r="A639" i="30"/>
  <c r="A635" i="30"/>
  <c r="A631" i="30"/>
  <c r="A627" i="30"/>
  <c r="A623" i="30"/>
  <c r="A619" i="30"/>
  <c r="A615" i="30"/>
  <c r="A611" i="30"/>
  <c r="A607" i="30"/>
  <c r="A603" i="30"/>
  <c r="A599" i="30"/>
  <c r="A595" i="30"/>
  <c r="A591" i="30"/>
  <c r="A587" i="30"/>
  <c r="A583" i="30"/>
  <c r="A579" i="30"/>
  <c r="A575" i="30"/>
  <c r="A571" i="30"/>
  <c r="A567" i="30"/>
  <c r="A563" i="30"/>
  <c r="A559" i="30"/>
  <c r="A555" i="30"/>
  <c r="A551" i="30"/>
  <c r="A543" i="30"/>
  <c r="A537" i="30"/>
  <c r="A533" i="30"/>
  <c r="A529" i="30"/>
  <c r="A525" i="30"/>
  <c r="A521" i="30"/>
  <c r="A517" i="30"/>
  <c r="A513" i="30"/>
  <c r="A509" i="30"/>
  <c r="A505" i="30"/>
  <c r="A501" i="30"/>
  <c r="A497" i="30"/>
  <c r="A493" i="30"/>
  <c r="A489" i="30"/>
  <c r="A483" i="30"/>
  <c r="A477" i="30"/>
  <c r="A473" i="30"/>
  <c r="A469" i="30"/>
  <c r="A465" i="30"/>
  <c r="A461" i="30"/>
  <c r="A457" i="30"/>
  <c r="A453" i="30"/>
  <c r="A449" i="30"/>
  <c r="A445" i="30"/>
  <c r="A441" i="30"/>
  <c r="A437" i="30"/>
  <c r="A429" i="30"/>
  <c r="A411" i="30"/>
  <c r="A397" i="30"/>
  <c r="A393" i="30"/>
  <c r="A389" i="30"/>
  <c r="A385" i="30"/>
  <c r="A381" i="30"/>
  <c r="A339" i="30"/>
  <c r="A335" i="30"/>
  <c r="A331" i="30"/>
  <c r="A327" i="30"/>
  <c r="A323" i="30"/>
  <c r="A319" i="30"/>
  <c r="A315" i="30"/>
  <c r="A309" i="30"/>
  <c r="A295" i="30"/>
  <c r="A281" i="30"/>
  <c r="A277" i="30"/>
  <c r="A273" i="30"/>
  <c r="A269" i="30"/>
  <c r="A265" i="30"/>
  <c r="A259" i="30"/>
  <c r="A247" i="30"/>
  <c r="A243" i="30"/>
  <c r="A233" i="30"/>
  <c r="A221" i="30"/>
  <c r="A217" i="30"/>
  <c r="A213" i="30"/>
  <c r="A209" i="30"/>
  <c r="A205" i="30"/>
  <c r="A181" i="30"/>
  <c r="A177" i="30"/>
  <c r="A163" i="30"/>
  <c r="A159" i="30"/>
  <c r="A155" i="30"/>
  <c r="A151" i="30"/>
  <c r="A147" i="30"/>
  <c r="A107" i="30"/>
  <c r="A103" i="30"/>
  <c r="A99" i="30"/>
  <c r="A239" i="30"/>
  <c r="A251" i="30"/>
  <c r="A122" i="30"/>
  <c r="A436" i="30"/>
  <c r="A386" i="30"/>
  <c r="A320" i="30"/>
  <c r="A266" i="30"/>
  <c r="A216" i="30"/>
  <c r="A782" i="30"/>
  <c r="A766" i="30"/>
  <c r="A750" i="30"/>
  <c r="A734" i="30"/>
  <c r="A718" i="30"/>
  <c r="A702" i="30"/>
  <c r="A686" i="30"/>
  <c r="A670" i="30"/>
  <c r="A654" i="30"/>
  <c r="A638" i="30"/>
  <c r="A622" i="30"/>
  <c r="A606" i="30"/>
  <c r="A590" i="30"/>
  <c r="A574" i="30"/>
  <c r="A558" i="30"/>
  <c r="A536" i="30"/>
  <c r="A520" i="30"/>
  <c r="A504" i="30"/>
  <c r="A478" i="30"/>
  <c r="A462" i="30"/>
  <c r="A446" i="30"/>
  <c r="A396" i="30"/>
  <c r="A380" i="30"/>
  <c r="A334" i="30"/>
  <c r="A318" i="30"/>
  <c r="A294" i="30"/>
  <c r="A268" i="30"/>
  <c r="A252" i="30"/>
  <c r="A214" i="30"/>
  <c r="A180" i="30"/>
  <c r="A148" i="30"/>
  <c r="A162" i="30"/>
  <c r="A146" i="30"/>
  <c r="A781" i="30"/>
  <c r="A773" i="30"/>
  <c r="A765" i="30"/>
  <c r="A757" i="30"/>
  <c r="A749" i="30"/>
  <c r="A741" i="30"/>
  <c r="A733" i="30"/>
  <c r="A725" i="30"/>
  <c r="A717" i="30"/>
  <c r="A709" i="30"/>
  <c r="A701" i="30"/>
  <c r="A693" i="30"/>
  <c r="A685" i="30"/>
  <c r="A677" i="30"/>
  <c r="A669" i="30"/>
  <c r="A661" i="30"/>
  <c r="A653" i="30"/>
  <c r="A645" i="30"/>
  <c r="A637" i="30"/>
  <c r="A629" i="30"/>
  <c r="A621" i="30"/>
  <c r="A613" i="30"/>
  <c r="A605" i="30"/>
  <c r="A597" i="30"/>
  <c r="A589" i="30"/>
  <c r="A581" i="30"/>
  <c r="A573" i="30"/>
  <c r="A565" i="30"/>
  <c r="A557" i="30"/>
  <c r="A549" i="30"/>
  <c r="A535" i="30"/>
  <c r="A527" i="30"/>
  <c r="A519" i="30"/>
  <c r="A511" i="30"/>
  <c r="A503" i="30"/>
  <c r="A495" i="30"/>
  <c r="A485" i="30"/>
  <c r="A475" i="30"/>
  <c r="A467" i="30"/>
  <c r="A459" i="30"/>
  <c r="A451" i="30"/>
  <c r="A443" i="30"/>
  <c r="A435" i="30"/>
  <c r="A409" i="30"/>
  <c r="A391" i="30"/>
  <c r="A383" i="30"/>
  <c r="A337" i="30"/>
  <c r="A329" i="30"/>
  <c r="A321" i="30"/>
  <c r="A311" i="30"/>
  <c r="A293" i="30"/>
  <c r="A275" i="30"/>
  <c r="A267" i="30"/>
  <c r="A253" i="30"/>
  <c r="A241" i="30"/>
  <c r="A219" i="30"/>
  <c r="A211" i="30"/>
  <c r="A203" i="30"/>
  <c r="A165" i="30"/>
  <c r="A157" i="30"/>
  <c r="A149" i="30"/>
  <c r="A105" i="30"/>
  <c r="A402" i="30"/>
  <c r="A401" i="30"/>
  <c r="A304" i="30"/>
  <c r="A307" i="30"/>
  <c r="A261" i="30"/>
  <c r="A308" i="30"/>
  <c r="A488" i="30"/>
  <c r="A377" i="30"/>
  <c r="A246" i="30"/>
  <c r="A548" i="30"/>
  <c r="A249" i="30"/>
  <c r="A248" i="30"/>
  <c r="A425" i="30"/>
  <c r="A423" i="30"/>
  <c r="A434" i="30"/>
  <c r="A487" i="30"/>
  <c r="A312" i="30"/>
  <c r="A547" i="30"/>
  <c r="A430" i="30"/>
  <c r="A432" i="30"/>
  <c r="A482" i="30"/>
  <c r="A417" i="30"/>
  <c r="A421" i="30"/>
  <c r="A431" i="30"/>
  <c r="A229" i="30"/>
  <c r="A406" i="30"/>
  <c r="A235" i="30"/>
  <c r="A284" i="30"/>
  <c r="A286" i="30"/>
  <c r="A343" i="30"/>
  <c r="A344" i="30"/>
  <c r="A349" i="30"/>
  <c r="A355" i="30"/>
  <c r="A399" i="30"/>
  <c r="A123" i="30"/>
  <c r="A166" i="30"/>
  <c r="A168" i="30"/>
  <c r="A174" i="30"/>
  <c r="A118" i="30"/>
  <c r="A120" i="30"/>
  <c r="A173" i="30"/>
  <c r="A347" i="30"/>
  <c r="A115" i="30"/>
  <c r="A117" i="30"/>
  <c r="A119" i="30"/>
  <c r="A114" i="30"/>
  <c r="A225" i="30"/>
  <c r="A228" i="30"/>
  <c r="A237" i="30"/>
  <c r="A287" i="30"/>
  <c r="A289" i="30"/>
  <c r="A290" i="30"/>
  <c r="A108" i="30"/>
  <c r="A110" i="30"/>
  <c r="A112" i="30"/>
  <c r="A175" i="30"/>
  <c r="A345" i="30"/>
  <c r="A350" i="30"/>
  <c r="A424" i="30"/>
  <c r="A125" i="30"/>
  <c r="A359" i="30"/>
  <c r="A369" i="30"/>
  <c r="A371" i="30"/>
  <c r="A373" i="30"/>
  <c r="A375" i="30"/>
  <c r="A356" i="30"/>
  <c r="A182" i="30"/>
  <c r="A186" i="30"/>
  <c r="A360" i="30"/>
  <c r="A364" i="30"/>
  <c r="A134" i="30"/>
  <c r="A366" i="30"/>
  <c r="A194" i="30"/>
  <c r="A196" i="30"/>
  <c r="A372" i="30"/>
  <c r="A374" i="30"/>
  <c r="A357" i="30"/>
  <c r="A187" i="30"/>
  <c r="A189" i="30"/>
  <c r="A191" i="30"/>
  <c r="A133" i="30"/>
  <c r="A135" i="30"/>
  <c r="A195" i="30"/>
  <c r="A141" i="30"/>
  <c r="A199" i="30"/>
  <c r="A143" i="30"/>
  <c r="A358" i="30"/>
  <c r="A190" i="30"/>
  <c r="A198" i="30"/>
  <c r="A142" i="30"/>
  <c r="A169" i="30"/>
  <c r="A285" i="30"/>
  <c r="A452" i="30"/>
  <c r="A408" i="30"/>
  <c r="A336" i="30"/>
  <c r="A292" i="30"/>
  <c r="A240" i="30"/>
  <c r="A160" i="30"/>
  <c r="A774" i="30"/>
  <c r="A758" i="30"/>
  <c r="A742" i="30"/>
  <c r="A726" i="30"/>
  <c r="A710" i="30"/>
  <c r="A694" i="30"/>
  <c r="A678" i="30"/>
  <c r="A662" i="30"/>
  <c r="A646" i="30"/>
  <c r="A630" i="30"/>
  <c r="A614" i="30"/>
  <c r="A598" i="30"/>
  <c r="A582" i="30"/>
  <c r="A566" i="30"/>
  <c r="A550" i="30"/>
  <c r="A528" i="30"/>
  <c r="A512" i="30"/>
  <c r="A496" i="30"/>
  <c r="A470" i="30"/>
  <c r="A454" i="30"/>
  <c r="A438" i="30"/>
  <c r="A388" i="30"/>
  <c r="A346" i="30"/>
  <c r="A326" i="30"/>
  <c r="A302" i="30"/>
  <c r="A276" i="30"/>
  <c r="A260" i="30"/>
  <c r="A222" i="30"/>
  <c r="A206" i="30"/>
  <c r="A164" i="30"/>
  <c r="A154" i="30"/>
  <c r="A104" i="30"/>
  <c r="A777" i="30"/>
  <c r="A769" i="30"/>
  <c r="A761" i="30"/>
  <c r="A753" i="30"/>
  <c r="A745" i="30"/>
  <c r="A737" i="30"/>
  <c r="A729" i="30"/>
  <c r="A721" i="30"/>
  <c r="A713" i="30"/>
  <c r="A705" i="30"/>
  <c r="A697" i="30"/>
  <c r="A689" i="30"/>
  <c r="A681" i="30"/>
  <c r="A673" i="30"/>
  <c r="A665" i="30"/>
  <c r="A657" i="30"/>
  <c r="A649" i="30"/>
  <c r="A641" i="30"/>
  <c r="A633" i="30"/>
  <c r="A625" i="30"/>
  <c r="A617" i="30"/>
  <c r="A609" i="30"/>
  <c r="A601" i="30"/>
  <c r="A593" i="30"/>
  <c r="A585" i="30"/>
  <c r="A577" i="30"/>
  <c r="A569" i="30"/>
  <c r="A561" i="30"/>
  <c r="A553" i="30"/>
  <c r="A541" i="30"/>
  <c r="A531" i="30"/>
  <c r="A523" i="30"/>
  <c r="A515" i="30"/>
  <c r="A507" i="30"/>
  <c r="A499" i="30"/>
  <c r="A491" i="30"/>
  <c r="A479" i="30"/>
  <c r="A471" i="30"/>
  <c r="A463" i="30"/>
  <c r="A455" i="30"/>
  <c r="A447" i="30"/>
  <c r="A439" i="30"/>
  <c r="A413" i="30"/>
  <c r="A395" i="30"/>
  <c r="A387" i="30"/>
  <c r="A379" i="30"/>
  <c r="A333" i="30"/>
  <c r="A325" i="30"/>
  <c r="A317" i="30"/>
  <c r="A297" i="30"/>
  <c r="A279" i="30"/>
  <c r="A271" i="30"/>
  <c r="A263" i="30"/>
  <c r="A245" i="30"/>
  <c r="A223" i="30"/>
  <c r="A215" i="30"/>
  <c r="A207" i="30"/>
  <c r="A179" i="30"/>
  <c r="A161" i="30"/>
  <c r="A153" i="30"/>
  <c r="A145" i="30"/>
  <c r="A101" i="30"/>
  <c r="A545" i="30"/>
  <c r="A416" i="30"/>
  <c r="A244" i="30"/>
  <c r="A306" i="30"/>
  <c r="A254" i="30"/>
  <c r="A257" i="30"/>
  <c r="A492" i="30"/>
  <c r="A250" i="30"/>
  <c r="A546" i="30"/>
  <c r="A305" i="30"/>
  <c r="A301" i="30"/>
  <c r="A299" i="30"/>
  <c r="A303" i="30"/>
  <c r="A282" i="30"/>
  <c r="A422" i="30"/>
  <c r="A310" i="30"/>
  <c r="A313" i="30"/>
  <c r="A420" i="30"/>
  <c r="A418" i="30"/>
  <c r="A414" i="30"/>
  <c r="A426" i="30"/>
  <c r="A539" i="30"/>
  <c r="A481" i="30"/>
  <c r="A415" i="30"/>
  <c r="A419" i="30"/>
  <c r="A427" i="30"/>
  <c r="A433" i="30"/>
  <c r="A238" i="30"/>
  <c r="A288" i="30"/>
  <c r="A341" i="30"/>
  <c r="A351" i="30"/>
  <c r="A226" i="30"/>
  <c r="A231" i="30"/>
  <c r="A236" i="30"/>
  <c r="A353" i="30"/>
  <c r="A404" i="30"/>
  <c r="A137" i="30"/>
  <c r="A170" i="30"/>
  <c r="A172" i="30"/>
  <c r="A400" i="30"/>
  <c r="A405" i="30"/>
  <c r="A116" i="30"/>
  <c r="A291" i="30"/>
  <c r="A342" i="30"/>
  <c r="A348" i="30"/>
  <c r="A352" i="30"/>
  <c r="A121" i="30"/>
  <c r="A136" i="30"/>
  <c r="A227" i="30"/>
  <c r="A230" i="30"/>
  <c r="A232" i="30"/>
  <c r="A234" i="30"/>
  <c r="A283" i="30"/>
  <c r="A398" i="30"/>
  <c r="A403" i="30"/>
  <c r="A407" i="30"/>
  <c r="A109" i="30"/>
  <c r="A111" i="30"/>
  <c r="A113" i="30"/>
  <c r="A354" i="30"/>
  <c r="A171" i="30"/>
  <c r="A340" i="30"/>
  <c r="A255" i="30"/>
  <c r="A129" i="30"/>
  <c r="A361" i="30"/>
  <c r="A363" i="30"/>
  <c r="A365" i="30"/>
  <c r="A367" i="30"/>
  <c r="A124" i="30"/>
  <c r="A184" i="30"/>
  <c r="A128" i="30"/>
  <c r="A362" i="30"/>
  <c r="A192" i="30"/>
  <c r="A368" i="30"/>
  <c r="A370" i="30"/>
  <c r="A200" i="30"/>
  <c r="A540" i="30"/>
  <c r="A183" i="30"/>
  <c r="A127" i="30"/>
  <c r="A185" i="30"/>
  <c r="A131" i="30"/>
  <c r="A193" i="30"/>
  <c r="A139" i="30"/>
  <c r="A197" i="30"/>
  <c r="A201" i="30"/>
  <c r="A126" i="30"/>
  <c r="A130" i="30"/>
  <c r="A188" i="30"/>
  <c r="A132" i="30"/>
  <c r="A138" i="30"/>
  <c r="A140" i="30"/>
  <c r="A167" i="30"/>
  <c r="A768" i="30"/>
  <c r="A752" i="30"/>
  <c r="A736" i="30"/>
  <c r="A720" i="30"/>
  <c r="A704" i="30"/>
  <c r="A688" i="30"/>
  <c r="A672" i="30"/>
  <c r="A656" i="30"/>
  <c r="A640" i="30"/>
  <c r="A624" i="30"/>
  <c r="A608" i="30"/>
  <c r="A592" i="30"/>
  <c r="A576" i="30"/>
  <c r="A560" i="30"/>
  <c r="A538" i="30"/>
  <c r="A522" i="30"/>
  <c r="A506" i="30"/>
  <c r="A490" i="30"/>
  <c r="A472" i="30"/>
  <c r="A456" i="30"/>
  <c r="A390" i="30"/>
  <c r="A316" i="30"/>
  <c r="A262" i="30"/>
  <c r="A152" i="30"/>
  <c r="A98" i="30"/>
  <c r="A776" i="30"/>
  <c r="A760" i="30"/>
  <c r="A744" i="30"/>
  <c r="A728" i="30"/>
  <c r="A712" i="30"/>
  <c r="A696" i="30"/>
  <c r="A680" i="30"/>
  <c r="A664" i="30"/>
  <c r="A648" i="30"/>
  <c r="A632" i="30"/>
  <c r="A616" i="30"/>
  <c r="A600" i="30"/>
  <c r="A584" i="30"/>
  <c r="A568" i="30"/>
  <c r="A552" i="30"/>
  <c r="A530" i="30"/>
  <c r="A514" i="30"/>
  <c r="A498" i="30"/>
  <c r="A480" i="30"/>
  <c r="A464" i="30"/>
  <c r="A440" i="30"/>
  <c r="A332" i="30"/>
  <c r="A278" i="30"/>
  <c r="A220" i="30"/>
  <c r="A102" i="30"/>
  <c r="A178" i="30"/>
  <c r="A212" i="30"/>
  <c r="B100" i="30"/>
  <c r="B146" i="30"/>
  <c r="B154" i="30"/>
  <c r="B162" i="30"/>
  <c r="B204" i="30"/>
  <c r="B212" i="30"/>
  <c r="B220" i="30"/>
  <c r="B240" i="30"/>
  <c r="B254" i="30"/>
  <c r="B262" i="30"/>
  <c r="B270" i="30"/>
  <c r="B278" i="30"/>
  <c r="B296" i="30"/>
  <c r="B304" i="30"/>
  <c r="B320" i="30"/>
  <c r="B328" i="30"/>
  <c r="B336" i="30"/>
  <c r="B382" i="30"/>
  <c r="B390" i="30"/>
  <c r="B408" i="30"/>
  <c r="B428" i="30"/>
  <c r="B440" i="30"/>
  <c r="B448" i="30"/>
  <c r="B456" i="30"/>
  <c r="B463" i="30"/>
  <c r="B467" i="30"/>
  <c r="B471" i="30"/>
  <c r="B475" i="30"/>
  <c r="B479" i="30"/>
  <c r="B485" i="30"/>
  <c r="B491" i="30"/>
  <c r="B495" i="30"/>
  <c r="B499" i="30"/>
  <c r="B503" i="30"/>
  <c r="B507" i="30"/>
  <c r="B511" i="30"/>
  <c r="B515" i="30"/>
  <c r="B519" i="30"/>
  <c r="B523" i="30"/>
  <c r="B527" i="30"/>
  <c r="B531" i="30"/>
  <c r="B535" i="30"/>
  <c r="B542" i="30"/>
  <c r="B550" i="30"/>
  <c r="B554" i="30"/>
  <c r="B558" i="30"/>
  <c r="B562" i="30"/>
  <c r="B566" i="30"/>
  <c r="B570" i="30"/>
  <c r="B574" i="30"/>
  <c r="B578" i="30"/>
  <c r="B582" i="30"/>
  <c r="B586" i="30"/>
  <c r="B590" i="30"/>
  <c r="B594" i="30"/>
  <c r="B598" i="30"/>
  <c r="B602" i="30"/>
  <c r="B606" i="30"/>
  <c r="B610" i="30"/>
  <c r="B614" i="30"/>
  <c r="B618" i="30"/>
  <c r="B622" i="30"/>
  <c r="B626" i="30"/>
  <c r="B630" i="30"/>
  <c r="B634" i="30"/>
  <c r="B638" i="30"/>
  <c r="B642" i="30"/>
  <c r="B646" i="30"/>
  <c r="B650" i="30"/>
  <c r="B654" i="30"/>
  <c r="B658" i="30"/>
  <c r="B662" i="30"/>
  <c r="B666" i="30"/>
  <c r="B670" i="30"/>
  <c r="B674" i="30"/>
  <c r="B678" i="30"/>
  <c r="B682" i="30"/>
  <c r="B686" i="30"/>
  <c r="B690" i="30"/>
  <c r="B694" i="30"/>
  <c r="B698" i="30"/>
  <c r="B702" i="30"/>
  <c r="B706" i="30"/>
  <c r="B710" i="30"/>
  <c r="B714" i="30"/>
  <c r="B718" i="30"/>
  <c r="B722" i="30"/>
  <c r="B726" i="30"/>
  <c r="B730" i="30"/>
  <c r="B734" i="30"/>
  <c r="B738" i="30"/>
  <c r="B742" i="30"/>
  <c r="B746" i="30"/>
  <c r="B750" i="30"/>
  <c r="B754" i="30"/>
  <c r="B758" i="30"/>
  <c r="B762" i="30"/>
  <c r="B766" i="30"/>
  <c r="B770" i="30"/>
  <c r="B774" i="30"/>
  <c r="B778" i="30"/>
  <c r="B782" i="30"/>
  <c r="B102" i="30"/>
  <c r="B144" i="30"/>
  <c r="B152" i="30"/>
  <c r="B160" i="30"/>
  <c r="B176" i="30"/>
  <c r="B202" i="30"/>
  <c r="B210" i="30"/>
  <c r="B218" i="30"/>
  <c r="B242" i="30"/>
  <c r="B256" i="30"/>
  <c r="B264" i="30"/>
  <c r="B272" i="30"/>
  <c r="B280" i="30"/>
  <c r="B298" i="30"/>
  <c r="B314" i="30"/>
  <c r="B322" i="30"/>
  <c r="B330" i="30"/>
  <c r="B338" i="30"/>
  <c r="B376" i="30"/>
  <c r="B384" i="30"/>
  <c r="B392" i="30"/>
  <c r="B410" i="30"/>
  <c r="B442" i="30"/>
  <c r="B450" i="30"/>
  <c r="B458" i="30"/>
  <c r="B464" i="30"/>
  <c r="B468" i="30"/>
  <c r="B472" i="30"/>
  <c r="B476" i="30"/>
  <c r="B480" i="30"/>
  <c r="B486" i="30"/>
  <c r="B494" i="30"/>
  <c r="B498" i="30"/>
  <c r="B502" i="30"/>
  <c r="B506" i="30"/>
  <c r="B510" i="30"/>
  <c r="B514" i="30"/>
  <c r="B518" i="30"/>
  <c r="B522" i="30"/>
  <c r="B526" i="30"/>
  <c r="B530" i="30"/>
  <c r="B534" i="30"/>
  <c r="B538" i="30"/>
  <c r="B543" i="30"/>
  <c r="B551" i="30"/>
  <c r="B555" i="30"/>
  <c r="B559" i="30"/>
  <c r="B563" i="30"/>
  <c r="B567" i="30"/>
  <c r="B571" i="30"/>
  <c r="B575" i="30"/>
  <c r="B579" i="30"/>
  <c r="B583" i="30"/>
  <c r="B587" i="30"/>
  <c r="B591" i="30"/>
  <c r="B595" i="30"/>
  <c r="B599" i="30"/>
  <c r="B603" i="30"/>
  <c r="B607" i="30"/>
  <c r="B611" i="30"/>
  <c r="B615" i="30"/>
  <c r="B619" i="30"/>
  <c r="B623" i="30"/>
  <c r="B627" i="30"/>
  <c r="B631" i="30"/>
  <c r="B635" i="30"/>
  <c r="B639" i="30"/>
  <c r="B643" i="30"/>
  <c r="B647" i="30"/>
  <c r="B651" i="30"/>
  <c r="B655" i="30"/>
  <c r="B659" i="30"/>
  <c r="B663" i="30"/>
  <c r="B667" i="30"/>
  <c r="B671" i="30"/>
  <c r="B675" i="30"/>
  <c r="B679" i="30"/>
  <c r="B683" i="30"/>
  <c r="B687" i="30"/>
  <c r="B691" i="30"/>
  <c r="B695" i="30"/>
  <c r="B699" i="30"/>
  <c r="B703" i="30"/>
  <c r="B707" i="30"/>
  <c r="B711" i="30"/>
  <c r="B715" i="30"/>
  <c r="B719" i="30"/>
  <c r="B723" i="30"/>
  <c r="B727" i="30"/>
  <c r="B731" i="30"/>
  <c r="B735" i="30"/>
  <c r="B739" i="30"/>
  <c r="B743" i="30"/>
  <c r="B747" i="30"/>
  <c r="B751" i="30"/>
  <c r="B755" i="30"/>
  <c r="B759" i="30"/>
  <c r="B763" i="30"/>
  <c r="B767" i="30"/>
  <c r="B771" i="30"/>
  <c r="B775" i="30"/>
  <c r="B779" i="30"/>
  <c r="B783" i="30"/>
  <c r="B459" i="30"/>
  <c r="B455" i="30"/>
  <c r="B451" i="30"/>
  <c r="B447" i="30"/>
  <c r="B441" i="30"/>
  <c r="B437" i="30"/>
  <c r="B429" i="30"/>
  <c r="B411" i="30"/>
  <c r="B397" i="30"/>
  <c r="B393" i="30"/>
  <c r="B389" i="30"/>
  <c r="B385" i="30"/>
  <c r="B381" i="30"/>
  <c r="B339" i="30"/>
  <c r="B335" i="30"/>
  <c r="B331" i="30"/>
  <c r="B327" i="30"/>
  <c r="B323" i="30"/>
  <c r="B319" i="30"/>
  <c r="B315" i="30"/>
  <c r="B309" i="30"/>
  <c r="B295" i="30"/>
  <c r="B281" i="30"/>
  <c r="B277" i="30"/>
  <c r="B273" i="30"/>
  <c r="B269" i="30"/>
  <c r="B265" i="30"/>
  <c r="B259" i="30"/>
  <c r="B247" i="30"/>
  <c r="B243" i="30"/>
  <c r="B233" i="30"/>
  <c r="B221" i="30"/>
  <c r="B217" i="30"/>
  <c r="B213" i="30"/>
  <c r="B209" i="30"/>
  <c r="B205" i="30"/>
  <c r="B181" i="30"/>
  <c r="B177" i="30"/>
  <c r="B163" i="30"/>
  <c r="B159" i="30"/>
  <c r="B155" i="30"/>
  <c r="B151" i="30"/>
  <c r="B147" i="30"/>
  <c r="B107" i="30"/>
  <c r="B103" i="30"/>
  <c r="B99" i="30"/>
  <c r="B402" i="30"/>
  <c r="B416" i="30"/>
  <c r="B251" i="30"/>
  <c r="B104" i="30"/>
  <c r="B158" i="30"/>
  <c r="B208" i="30"/>
  <c r="B224" i="30"/>
  <c r="B258" i="30"/>
  <c r="B274" i="30"/>
  <c r="B300" i="30"/>
  <c r="B324" i="30"/>
  <c r="B378" i="30"/>
  <c r="B394" i="30"/>
  <c r="B436" i="30"/>
  <c r="B452" i="30"/>
  <c r="B465" i="30"/>
  <c r="B473" i="30"/>
  <c r="B483" i="30"/>
  <c r="B493" i="30"/>
  <c r="B501" i="30"/>
  <c r="B509" i="30"/>
  <c r="B517" i="30"/>
  <c r="B525" i="30"/>
  <c r="B533" i="30"/>
  <c r="B544" i="30"/>
  <c r="B556" i="30"/>
  <c r="B564" i="30"/>
  <c r="B572" i="30"/>
  <c r="B580" i="30"/>
  <c r="B588" i="30"/>
  <c r="B596" i="30"/>
  <c r="B604" i="30"/>
  <c r="B612" i="30"/>
  <c r="B620" i="30"/>
  <c r="B628" i="30"/>
  <c r="B636" i="30"/>
  <c r="B644" i="30"/>
  <c r="B652" i="30"/>
  <c r="B660" i="30"/>
  <c r="B668" i="30"/>
  <c r="B676" i="30"/>
  <c r="B684" i="30"/>
  <c r="B692" i="30"/>
  <c r="B700" i="30"/>
  <c r="B708" i="30"/>
  <c r="B716" i="30"/>
  <c r="B724" i="30"/>
  <c r="B732" i="30"/>
  <c r="B740" i="30"/>
  <c r="B748" i="30"/>
  <c r="B756" i="30"/>
  <c r="B764" i="30"/>
  <c r="B772" i="30"/>
  <c r="B780" i="30"/>
  <c r="B106" i="30"/>
  <c r="B156" i="30"/>
  <c r="B180" i="30"/>
  <c r="B214" i="30"/>
  <c r="B252" i="30"/>
  <c r="B268" i="30"/>
  <c r="B294" i="30"/>
  <c r="B318" i="30"/>
  <c r="B334" i="30"/>
  <c r="B380" i="30"/>
  <c r="B396" i="30"/>
  <c r="B446" i="30"/>
  <c r="B462" i="30"/>
  <c r="B470" i="30"/>
  <c r="B478" i="30"/>
  <c r="B490" i="30"/>
  <c r="B500" i="30"/>
  <c r="B508" i="30"/>
  <c r="B516" i="30"/>
  <c r="B524" i="30"/>
  <c r="B532" i="30"/>
  <c r="B541" i="30"/>
  <c r="B553" i="30"/>
  <c r="B561" i="30"/>
  <c r="B569" i="30"/>
  <c r="B577" i="30"/>
  <c r="B585" i="30"/>
  <c r="B593" i="30"/>
  <c r="B601" i="30"/>
  <c r="B609" i="30"/>
  <c r="B617" i="30"/>
  <c r="B625" i="30"/>
  <c r="B633" i="30"/>
  <c r="B641" i="30"/>
  <c r="B649" i="30"/>
  <c r="B657" i="30"/>
  <c r="B665" i="30"/>
  <c r="B673" i="30"/>
  <c r="B681" i="30"/>
  <c r="B689" i="30"/>
  <c r="B697" i="30"/>
  <c r="B705" i="30"/>
  <c r="B713" i="30"/>
  <c r="B721" i="30"/>
  <c r="B729" i="30"/>
  <c r="B737" i="30"/>
  <c r="B745" i="30"/>
  <c r="B753" i="30"/>
  <c r="B761" i="30"/>
  <c r="B769" i="30"/>
  <c r="B777" i="30"/>
  <c r="B97" i="30"/>
  <c r="B461" i="30"/>
  <c r="B453" i="30"/>
  <c r="B445" i="30"/>
  <c r="B435" i="30"/>
  <c r="B409" i="30"/>
  <c r="B391" i="30"/>
  <c r="B383" i="30"/>
  <c r="B337" i="30"/>
  <c r="B329" i="30"/>
  <c r="B321" i="30"/>
  <c r="B311" i="30"/>
  <c r="B293" i="30"/>
  <c r="B275" i="30"/>
  <c r="B267" i="30"/>
  <c r="B253" i="30"/>
  <c r="B241" i="30"/>
  <c r="B219" i="30"/>
  <c r="B211" i="30"/>
  <c r="B203" i="30"/>
  <c r="B165" i="30"/>
  <c r="B157" i="30"/>
  <c r="B149" i="30"/>
  <c r="B105" i="30"/>
  <c r="B122" i="30"/>
  <c r="B545" i="30"/>
  <c r="B257" i="30"/>
  <c r="B492" i="30"/>
  <c r="B308" i="30"/>
  <c r="B546" i="30"/>
  <c r="B301" i="30"/>
  <c r="B299" i="30"/>
  <c r="B303" i="30"/>
  <c r="B404" i="30"/>
  <c r="B425" i="30"/>
  <c r="B487" i="30"/>
  <c r="B310" i="30"/>
  <c r="B547" i="30"/>
  <c r="B420" i="30"/>
  <c r="B418" i="30"/>
  <c r="B414" i="30"/>
  <c r="B426" i="30"/>
  <c r="B417" i="30"/>
  <c r="B481" i="30"/>
  <c r="B415" i="30"/>
  <c r="B419" i="30"/>
  <c r="B427" i="30"/>
  <c r="B433" i="30"/>
  <c r="B288" i="30"/>
  <c r="B341" i="30"/>
  <c r="B351" i="30"/>
  <c r="B226" i="30"/>
  <c r="B231" i="30"/>
  <c r="B236" i="30"/>
  <c r="B349" i="30"/>
  <c r="B399" i="30"/>
  <c r="B137" i="30"/>
  <c r="B170" i="30"/>
  <c r="B291" i="30"/>
  <c r="B342" i="30"/>
  <c r="B348" i="30"/>
  <c r="B352" i="30"/>
  <c r="B121" i="30"/>
  <c r="B405" i="30"/>
  <c r="B227" i="30"/>
  <c r="B228" i="30"/>
  <c r="B232" i="30"/>
  <c r="B283" i="30"/>
  <c r="B290" i="30"/>
  <c r="B403" i="30"/>
  <c r="B109" i="30"/>
  <c r="B111" i="30"/>
  <c r="B113" i="30"/>
  <c r="B354" i="30"/>
  <c r="B112" i="30"/>
  <c r="B171" i="30"/>
  <c r="B340" i="30"/>
  <c r="B255" i="30"/>
  <c r="B361" i="30"/>
  <c r="B363" i="30"/>
  <c r="B365" i="30"/>
  <c r="B367" i="30"/>
  <c r="B369" i="30"/>
  <c r="B124" i="30"/>
  <c r="B184" i="30"/>
  <c r="B128" i="30"/>
  <c r="B360" i="30"/>
  <c r="B362" i="30"/>
  <c r="B192" i="30"/>
  <c r="B200" i="30"/>
  <c r="B374" i="30"/>
  <c r="B540" i="30"/>
  <c r="B357" i="30"/>
  <c r="B183" i="30"/>
  <c r="B127" i="30"/>
  <c r="B131" i="30"/>
  <c r="B133" i="30"/>
  <c r="B193" i="30"/>
  <c r="B139" i="30"/>
  <c r="B197" i="30"/>
  <c r="B141" i="30"/>
  <c r="B143" i="30"/>
  <c r="B126" i="30"/>
  <c r="B130" i="30"/>
  <c r="B190" i="30"/>
  <c r="B132" i="30"/>
  <c r="B138" i="30"/>
  <c r="B198" i="30"/>
  <c r="B167" i="30"/>
  <c r="B285" i="30"/>
  <c r="B443" i="30"/>
  <c r="B150" i="30"/>
  <c r="B178" i="30"/>
  <c r="B216" i="30"/>
  <c r="B244" i="30"/>
  <c r="B266" i="30"/>
  <c r="B292" i="30"/>
  <c r="B316" i="30"/>
  <c r="B332" i="30"/>
  <c r="B386" i="30"/>
  <c r="B412" i="30"/>
  <c r="B444" i="30"/>
  <c r="B460" i="30"/>
  <c r="B469" i="30"/>
  <c r="B477" i="30"/>
  <c r="B489" i="30"/>
  <c r="B497" i="30"/>
  <c r="B505" i="30"/>
  <c r="B513" i="30"/>
  <c r="B521" i="30"/>
  <c r="B529" i="30"/>
  <c r="B537" i="30"/>
  <c r="B552" i="30"/>
  <c r="B560" i="30"/>
  <c r="B568" i="30"/>
  <c r="B576" i="30"/>
  <c r="B584" i="30"/>
  <c r="B592" i="30"/>
  <c r="B600" i="30"/>
  <c r="B608" i="30"/>
  <c r="B616" i="30"/>
  <c r="B624" i="30"/>
  <c r="B632" i="30"/>
  <c r="B640" i="30"/>
  <c r="B648" i="30"/>
  <c r="B656" i="30"/>
  <c r="B664" i="30"/>
  <c r="B672" i="30"/>
  <c r="B680" i="30"/>
  <c r="B688" i="30"/>
  <c r="B696" i="30"/>
  <c r="B704" i="30"/>
  <c r="B712" i="30"/>
  <c r="B720" i="30"/>
  <c r="B728" i="30"/>
  <c r="B736" i="30"/>
  <c r="B744" i="30"/>
  <c r="B752" i="30"/>
  <c r="B760" i="30"/>
  <c r="B768" i="30"/>
  <c r="B776" i="30"/>
  <c r="B98" i="30"/>
  <c r="B148" i="30"/>
  <c r="B164" i="30"/>
  <c r="B206" i="30"/>
  <c r="B222" i="30"/>
  <c r="B260" i="30"/>
  <c r="B276" i="30"/>
  <c r="B302" i="30"/>
  <c r="B326" i="30"/>
  <c r="B346" i="30"/>
  <c r="B388" i="30"/>
  <c r="B438" i="30"/>
  <c r="B454" i="30"/>
  <c r="B466" i="30"/>
  <c r="B474" i="30"/>
  <c r="B484" i="30"/>
  <c r="B496" i="30"/>
  <c r="B504" i="30"/>
  <c r="B512" i="30"/>
  <c r="B520" i="30"/>
  <c r="B528" i="30"/>
  <c r="B536" i="30"/>
  <c r="B549" i="30"/>
  <c r="B557" i="30"/>
  <c r="B565" i="30"/>
  <c r="B573" i="30"/>
  <c r="B581" i="30"/>
  <c r="B589" i="30"/>
  <c r="B597" i="30"/>
  <c r="B605" i="30"/>
  <c r="B613" i="30"/>
  <c r="B621" i="30"/>
  <c r="B629" i="30"/>
  <c r="B637" i="30"/>
  <c r="B645" i="30"/>
  <c r="B653" i="30"/>
  <c r="B661" i="30"/>
  <c r="B669" i="30"/>
  <c r="B677" i="30"/>
  <c r="B685" i="30"/>
  <c r="B693" i="30"/>
  <c r="B701" i="30"/>
  <c r="B709" i="30"/>
  <c r="B717" i="30"/>
  <c r="B725" i="30"/>
  <c r="B733" i="30"/>
  <c r="B741" i="30"/>
  <c r="B749" i="30"/>
  <c r="B757" i="30"/>
  <c r="B765" i="30"/>
  <c r="B773" i="30"/>
  <c r="B781" i="30"/>
  <c r="B457" i="30"/>
  <c r="B449" i="30"/>
  <c r="B439" i="30"/>
  <c r="B413" i="30"/>
  <c r="B395" i="30"/>
  <c r="B387" i="30"/>
  <c r="B379" i="30"/>
  <c r="B333" i="30"/>
  <c r="B325" i="30"/>
  <c r="B317" i="30"/>
  <c r="B297" i="30"/>
  <c r="B279" i="30"/>
  <c r="B271" i="30"/>
  <c r="B263" i="30"/>
  <c r="B245" i="30"/>
  <c r="B223" i="30"/>
  <c r="B215" i="30"/>
  <c r="B207" i="30"/>
  <c r="B179" i="30"/>
  <c r="B161" i="30"/>
  <c r="B153" i="30"/>
  <c r="B145" i="30"/>
  <c r="B101" i="30"/>
  <c r="B401" i="30"/>
  <c r="B239" i="30"/>
  <c r="B249" i="30"/>
  <c r="B261" i="30"/>
  <c r="B250" i="30"/>
  <c r="B305" i="30"/>
  <c r="B488" i="30"/>
  <c r="B377" i="30"/>
  <c r="B246" i="30"/>
  <c r="B548" i="30"/>
  <c r="B248" i="30"/>
  <c r="B306" i="30"/>
  <c r="B282" i="30"/>
  <c r="B422" i="30"/>
  <c r="B307" i="30"/>
  <c r="B423" i="30"/>
  <c r="B434" i="30"/>
  <c r="B312" i="30"/>
  <c r="B313" i="30"/>
  <c r="B430" i="30"/>
  <c r="B432" i="30"/>
  <c r="B482" i="30"/>
  <c r="B421" i="30"/>
  <c r="B431" i="30"/>
  <c r="B539" i="30"/>
  <c r="B229" i="30"/>
  <c r="B238" i="30"/>
  <c r="B406" i="30"/>
  <c r="B235" i="30"/>
  <c r="B284" i="30"/>
  <c r="B286" i="30"/>
  <c r="B343" i="30"/>
  <c r="B344" i="30"/>
  <c r="B353" i="30"/>
  <c r="B355" i="30"/>
  <c r="B123" i="30"/>
  <c r="B166" i="30"/>
  <c r="B168" i="30"/>
  <c r="B172" i="30"/>
  <c r="B174" i="30"/>
  <c r="B400" i="30"/>
  <c r="B116" i="30"/>
  <c r="B118" i="30"/>
  <c r="B120" i="30"/>
  <c r="B173" i="30"/>
  <c r="B347" i="30"/>
  <c r="B115" i="30"/>
  <c r="B117" i="30"/>
  <c r="B119" i="30"/>
  <c r="B169" i="30"/>
  <c r="B114" i="30"/>
  <c r="B136" i="30"/>
  <c r="B225" i="30"/>
  <c r="B230" i="30"/>
  <c r="B234" i="30"/>
  <c r="B237" i="30"/>
  <c r="B287" i="30"/>
  <c r="B289" i="30"/>
  <c r="B398" i="30"/>
  <c r="B407" i="30"/>
  <c r="B108" i="30"/>
  <c r="B110" i="30"/>
  <c r="B175" i="30"/>
  <c r="B345" i="30"/>
  <c r="B350" i="30"/>
  <c r="B424" i="30"/>
  <c r="B125" i="30"/>
  <c r="B359" i="30"/>
  <c r="B129" i="30"/>
  <c r="B371" i="30"/>
  <c r="B373" i="30"/>
  <c r="B375" i="30"/>
  <c r="B356" i="30"/>
  <c r="B182" i="30"/>
  <c r="B186" i="30"/>
  <c r="B364" i="30"/>
  <c r="B134" i="30"/>
  <c r="B366" i="30"/>
  <c r="B194" i="30"/>
  <c r="B368" i="30"/>
  <c r="B196" i="30"/>
  <c r="B370" i="30"/>
  <c r="B372" i="30"/>
  <c r="B185" i="30"/>
  <c r="B187" i="30"/>
  <c r="B189" i="30"/>
  <c r="B191" i="30"/>
  <c r="B135" i="30"/>
  <c r="B195" i="30"/>
  <c r="B199" i="30"/>
  <c r="B201" i="30"/>
  <c r="B358" i="30"/>
  <c r="B188" i="30"/>
  <c r="B140" i="30"/>
  <c r="B142" i="30"/>
  <c r="H15" i="30" l="1"/>
  <c r="H8" i="30"/>
  <c r="I15" i="30"/>
  <c r="K8" i="30"/>
  <c r="M67" i="30"/>
  <c r="K16" i="30"/>
  <c r="N14" i="30"/>
  <c r="L12" i="30"/>
  <c r="J7" i="30"/>
  <c r="L63" i="30"/>
  <c r="N13" i="30"/>
  <c r="I13" i="30"/>
  <c r="G9" i="30"/>
  <c r="H9" i="30"/>
  <c r="I14" i="30"/>
  <c r="J16" i="30"/>
  <c r="F7" i="30"/>
  <c r="K11" i="30"/>
  <c r="M12" i="30"/>
  <c r="I7" i="30"/>
  <c r="J9" i="30"/>
  <c r="J14" i="30"/>
  <c r="H11" i="30"/>
  <c r="H12" i="30"/>
  <c r="F13" i="30"/>
  <c r="G7" i="30"/>
  <c r="F12" i="30"/>
  <c r="G12" i="30"/>
  <c r="M14" i="30"/>
  <c r="G10" i="30"/>
  <c r="L13" i="30"/>
  <c r="F14" i="30"/>
  <c r="F9" i="30"/>
  <c r="L16" i="30"/>
  <c r="G16" i="30"/>
  <c r="G13" i="30"/>
  <c r="M13" i="30"/>
  <c r="J11" i="30"/>
  <c r="J15" i="30"/>
  <c r="H16" i="30"/>
  <c r="N9" i="30"/>
  <c r="I64" i="30"/>
  <c r="N65" i="30"/>
  <c r="N64" i="30"/>
  <c r="N59" i="30"/>
  <c r="G64" i="30"/>
  <c r="I63" i="30"/>
  <c r="F64" i="30"/>
  <c r="M66" i="30"/>
  <c r="K58" i="30"/>
  <c r="L67" i="30"/>
  <c r="N61" i="30"/>
  <c r="I65" i="30"/>
  <c r="H58" i="30"/>
  <c r="F60" i="30"/>
  <c r="K59" i="30"/>
  <c r="L59" i="30"/>
  <c r="J67" i="30"/>
  <c r="K64" i="30"/>
  <c r="L58" i="30"/>
  <c r="N58" i="30"/>
  <c r="H59" i="30"/>
  <c r="I58" i="30"/>
  <c r="H64" i="30"/>
  <c r="N80" i="30"/>
  <c r="H13" i="30"/>
  <c r="N84" i="14"/>
  <c r="C99" i="30"/>
  <c r="L66" i="30"/>
  <c r="N66" i="30"/>
  <c r="K62" i="30"/>
  <c r="F65" i="30"/>
  <c r="G66" i="30"/>
  <c r="F61" i="30"/>
  <c r="J65" i="30"/>
  <c r="L62" i="30"/>
  <c r="G61" i="30"/>
  <c r="G60" i="30"/>
  <c r="H77" i="30"/>
  <c r="I79" i="30"/>
  <c r="L83" i="30"/>
  <c r="K78" i="30"/>
  <c r="L80" i="30"/>
  <c r="L75" i="30"/>
  <c r="N77" i="30"/>
  <c r="N76" i="30"/>
  <c r="J84" i="30"/>
  <c r="M81" i="30"/>
  <c r="N79" i="30"/>
  <c r="H76" i="30"/>
  <c r="K84" i="30"/>
  <c r="I77" i="30"/>
  <c r="H80" i="30"/>
  <c r="F82" i="30"/>
  <c r="J76" i="30"/>
  <c r="J78" i="30"/>
  <c r="F84" i="30"/>
  <c r="N81" i="30"/>
  <c r="G79" i="30"/>
  <c r="L84" i="30"/>
  <c r="K81" i="30"/>
  <c r="H84" i="30"/>
  <c r="M83" i="30"/>
  <c r="F77" i="30"/>
  <c r="L79" i="30"/>
  <c r="I80" i="30"/>
  <c r="M82" i="30"/>
  <c r="G82" i="30"/>
  <c r="J81" i="30"/>
  <c r="M16" i="30"/>
  <c r="K12" i="30"/>
  <c r="I8" i="30"/>
  <c r="F11" i="30"/>
  <c r="N16" i="30"/>
  <c r="K13" i="30"/>
  <c r="I9" i="30"/>
  <c r="M15" i="30"/>
  <c r="L15" i="30"/>
  <c r="N12" i="30"/>
  <c r="J10" i="30"/>
  <c r="K14" i="30"/>
  <c r="G11" i="30"/>
  <c r="G8" i="30"/>
  <c r="K7" i="30"/>
  <c r="F8" i="30"/>
  <c r="G14" i="30"/>
  <c r="J12" i="30"/>
  <c r="K9" i="30"/>
  <c r="N8" i="30"/>
  <c r="K8" i="14"/>
  <c r="K21" i="14"/>
  <c r="J58" i="30"/>
  <c r="G58" i="30"/>
  <c r="F62" i="30"/>
  <c r="N60" i="30"/>
  <c r="I62" i="30"/>
  <c r="M58" i="30"/>
  <c r="G67" i="30"/>
  <c r="N63" i="30"/>
  <c r="M61" i="30"/>
  <c r="K65" i="30"/>
  <c r="J64" i="30"/>
  <c r="G76" i="30"/>
  <c r="K77" i="30"/>
  <c r="G77" i="30"/>
  <c r="G80" i="30"/>
  <c r="N83" i="30"/>
  <c r="H82" i="30"/>
  <c r="K82" i="30"/>
  <c r="J83" i="30"/>
  <c r="F75" i="30"/>
  <c r="L82" i="30"/>
  <c r="M79" i="30"/>
  <c r="H75" i="30"/>
  <c r="M76" i="30"/>
  <c r="F81" i="30"/>
  <c r="J63" i="30"/>
  <c r="K60" i="30"/>
  <c r="J60" i="30"/>
  <c r="M59" i="30"/>
  <c r="F67" i="30"/>
  <c r="G65" i="30"/>
  <c r="J59" i="30"/>
  <c r="K67" i="30"/>
  <c r="G62" i="30"/>
  <c r="F66" i="30"/>
  <c r="M63" i="30"/>
  <c r="M62" i="30"/>
  <c r="F59" i="30"/>
  <c r="G59" i="30"/>
  <c r="L64" i="30"/>
  <c r="I67" i="30"/>
  <c r="H63" i="30"/>
  <c r="J61" i="30"/>
  <c r="K61" i="30"/>
  <c r="L65" i="30"/>
  <c r="H61" i="30"/>
  <c r="F63" i="30"/>
  <c r="H60" i="30"/>
  <c r="H62" i="30"/>
  <c r="G63" i="30"/>
  <c r="M65" i="30"/>
  <c r="L60" i="30"/>
  <c r="J66" i="30"/>
  <c r="N67" i="30"/>
  <c r="K63" i="30"/>
  <c r="H67" i="30"/>
  <c r="N62" i="30"/>
  <c r="H66" i="30"/>
  <c r="M64" i="30"/>
  <c r="I61" i="30"/>
  <c r="L61" i="30"/>
  <c r="I60" i="30"/>
  <c r="I59" i="30"/>
  <c r="K66" i="30"/>
  <c r="H65" i="30"/>
  <c r="M60" i="30"/>
  <c r="J62" i="30"/>
  <c r="F58" i="30"/>
  <c r="I66" i="30"/>
  <c r="H79" i="30"/>
  <c r="J77" i="30"/>
  <c r="F83" i="30"/>
  <c r="K79" i="30"/>
  <c r="N82" i="30"/>
  <c r="F78" i="30"/>
  <c r="I81" i="30"/>
  <c r="M75" i="30"/>
  <c r="L76" i="30"/>
  <c r="L78" i="30"/>
  <c r="M77" i="30"/>
  <c r="N75" i="30"/>
  <c r="G83" i="30"/>
  <c r="L77" i="30"/>
  <c r="K75" i="30"/>
  <c r="M78" i="30"/>
  <c r="I82" i="30"/>
  <c r="M84" i="30"/>
  <c r="I75" i="30"/>
  <c r="F79" i="30"/>
  <c r="K80" i="30"/>
  <c r="N84" i="30"/>
  <c r="G84" i="30"/>
  <c r="F80" i="30"/>
  <c r="G81" i="30"/>
  <c r="F76" i="30"/>
  <c r="K83" i="30"/>
  <c r="J82" i="30"/>
  <c r="H78" i="30"/>
  <c r="M80" i="30"/>
  <c r="J80" i="30"/>
  <c r="I84" i="30"/>
  <c r="K76" i="30"/>
  <c r="I78" i="30"/>
  <c r="N78" i="30"/>
  <c r="G78" i="30"/>
  <c r="I83" i="30"/>
  <c r="J79" i="30"/>
  <c r="I76" i="30"/>
  <c r="G75" i="30"/>
  <c r="H81" i="30"/>
  <c r="H83" i="30"/>
  <c r="J75" i="30"/>
  <c r="L81" i="30"/>
  <c r="D100" i="30"/>
  <c r="H10" i="30"/>
  <c r="J13" i="30"/>
  <c r="N7" i="30"/>
  <c r="G15" i="30"/>
  <c r="J8" i="30"/>
  <c r="I12" i="30"/>
  <c r="N10" i="30"/>
  <c r="I11" i="30"/>
  <c r="N15" i="30"/>
  <c r="I10" i="30"/>
  <c r="H14" i="30"/>
  <c r="F16" i="30"/>
  <c r="N11" i="30"/>
  <c r="H7" i="30"/>
  <c r="F15" i="30"/>
  <c r="I16" i="30"/>
  <c r="L14" i="30"/>
  <c r="K15" i="30"/>
  <c r="M20" i="14" l="1"/>
  <c r="N20" i="14" s="1"/>
  <c r="B30" i="14" s="1"/>
  <c r="E19" i="32" s="1"/>
  <c r="M19" i="14"/>
  <c r="N19" i="14" s="1"/>
  <c r="A31" i="14" s="1"/>
  <c r="D20" i="32" s="1"/>
  <c r="M21" i="14"/>
  <c r="N21" i="14" s="1"/>
  <c r="N77" i="14"/>
  <c r="N79" i="14"/>
  <c r="D101" i="30"/>
  <c r="M9" i="14"/>
  <c r="N9" i="14" s="1"/>
  <c r="B31" i="14" s="1"/>
  <c r="E20" i="32" s="1"/>
  <c r="M8" i="14"/>
  <c r="N8" i="14" s="1"/>
  <c r="A30" i="14" s="1"/>
  <c r="D19" i="32" s="1"/>
  <c r="M10" i="14"/>
  <c r="N10" i="14" s="1"/>
  <c r="N86" i="14"/>
  <c r="C100" i="30"/>
  <c r="N83" i="14" l="1"/>
  <c r="N87" i="14"/>
  <c r="N82" i="14"/>
  <c r="N74" i="14"/>
  <c r="N80" i="14"/>
  <c r="N76" i="14"/>
  <c r="N78" i="14"/>
  <c r="C101" i="30"/>
  <c r="D102" i="30"/>
  <c r="N94" i="14" l="1"/>
  <c r="N95" i="14"/>
  <c r="C102" i="30"/>
  <c r="D103" i="30"/>
  <c r="N89" i="14"/>
  <c r="D104" i="30"/>
  <c r="D105" i="30" s="1"/>
  <c r="N98" i="14" l="1"/>
  <c r="N96" i="14"/>
  <c r="N99" i="14"/>
  <c r="N100" i="14"/>
  <c r="C103" i="30"/>
  <c r="D106" i="30"/>
  <c r="C104" i="30" l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C155" i="30" s="1"/>
  <c r="C156" i="30" s="1"/>
  <c r="C157" i="30" s="1"/>
  <c r="C158" i="30" s="1"/>
  <c r="C159" i="30" s="1"/>
  <c r="C160" i="30" s="1"/>
  <c r="C161" i="30" s="1"/>
  <c r="C162" i="30" s="1"/>
  <c r="C163" i="30" s="1"/>
  <c r="C164" i="30" s="1"/>
  <c r="C165" i="30" s="1"/>
  <c r="C166" i="30" s="1"/>
  <c r="C167" i="30" s="1"/>
  <c r="C168" i="30" s="1"/>
  <c r="C169" i="30" s="1"/>
  <c r="C170" i="30" s="1"/>
  <c r="C171" i="30" s="1"/>
  <c r="C172" i="30" s="1"/>
  <c r="C173" i="30" s="1"/>
  <c r="C174" i="30" s="1"/>
  <c r="C175" i="30" s="1"/>
  <c r="C176" i="30" s="1"/>
  <c r="C177" i="30" s="1"/>
  <c r="C178" i="30" s="1"/>
  <c r="C179" i="30" s="1"/>
  <c r="C180" i="30" s="1"/>
  <c r="C181" i="30" s="1"/>
  <c r="C182" i="30" s="1"/>
  <c r="C183" i="30" s="1"/>
  <c r="C184" i="30" s="1"/>
  <c r="C185" i="30" s="1"/>
  <c r="C186" i="30" s="1"/>
  <c r="C187" i="30" s="1"/>
  <c r="C188" i="30" s="1"/>
  <c r="C189" i="30" s="1"/>
  <c r="C190" i="30" s="1"/>
  <c r="C191" i="30" s="1"/>
  <c r="C192" i="30" s="1"/>
  <c r="C193" i="30" s="1"/>
  <c r="C194" i="30" s="1"/>
  <c r="C195" i="30" s="1"/>
  <c r="C196" i="30" s="1"/>
  <c r="C197" i="30" s="1"/>
  <c r="C198" i="30" s="1"/>
  <c r="C199" i="30" s="1"/>
  <c r="C200" i="30" s="1"/>
  <c r="C201" i="30" s="1"/>
  <c r="C202" i="30" s="1"/>
  <c r="C203" i="30" s="1"/>
  <c r="C204" i="30" s="1"/>
  <c r="C205" i="30" s="1"/>
  <c r="C206" i="30" s="1"/>
  <c r="C207" i="30" s="1"/>
  <c r="C208" i="30" s="1"/>
  <c r="C209" i="30" s="1"/>
  <c r="C210" i="30" s="1"/>
  <c r="C211" i="30" s="1"/>
  <c r="C212" i="30" s="1"/>
  <c r="C213" i="30" s="1"/>
  <c r="C214" i="30" s="1"/>
  <c r="C215" i="30" s="1"/>
  <c r="C216" i="30" s="1"/>
  <c r="C217" i="30" s="1"/>
  <c r="C218" i="30" s="1"/>
  <c r="C219" i="30" s="1"/>
  <c r="C220" i="30" s="1"/>
  <c r="C221" i="30" s="1"/>
  <c r="C222" i="30" s="1"/>
  <c r="C223" i="30" s="1"/>
  <c r="C224" i="30" s="1"/>
  <c r="C225" i="30" s="1"/>
  <c r="C226" i="30" s="1"/>
  <c r="C227" i="30" s="1"/>
  <c r="C228" i="30" s="1"/>
  <c r="C229" i="30" s="1"/>
  <c r="C230" i="30" s="1"/>
  <c r="C231" i="30" s="1"/>
  <c r="C232" i="30" s="1"/>
  <c r="C233" i="30" s="1"/>
  <c r="C234" i="30" s="1"/>
  <c r="C235" i="30" s="1"/>
  <c r="C236" i="30" s="1"/>
  <c r="C237" i="30" s="1"/>
  <c r="C238" i="30" s="1"/>
  <c r="C239" i="30" s="1"/>
  <c r="C240" i="30" s="1"/>
  <c r="C241" i="30" s="1"/>
  <c r="C242" i="30" s="1"/>
  <c r="C243" i="30" s="1"/>
  <c r="C244" i="30" s="1"/>
  <c r="C245" i="30" s="1"/>
  <c r="C246" i="30" s="1"/>
  <c r="C247" i="30" s="1"/>
  <c r="C248" i="30" s="1"/>
  <c r="C249" i="30" s="1"/>
  <c r="C250" i="30" s="1"/>
  <c r="C251" i="30" s="1"/>
  <c r="C252" i="30" s="1"/>
  <c r="C253" i="30" s="1"/>
  <c r="C254" i="30" s="1"/>
  <c r="C255" i="30" s="1"/>
  <c r="C256" i="30" s="1"/>
  <c r="C257" i="30" s="1"/>
  <c r="C258" i="30" s="1"/>
  <c r="C259" i="30" s="1"/>
  <c r="C260" i="30" s="1"/>
  <c r="C261" i="30" s="1"/>
  <c r="C262" i="30" s="1"/>
  <c r="C263" i="30" s="1"/>
  <c r="C264" i="30" s="1"/>
  <c r="C265" i="30" s="1"/>
  <c r="C266" i="30" s="1"/>
  <c r="C267" i="30" s="1"/>
  <c r="C268" i="30" s="1"/>
  <c r="C269" i="30" s="1"/>
  <c r="C270" i="30" s="1"/>
  <c r="C271" i="30" s="1"/>
  <c r="C272" i="30" s="1"/>
  <c r="C273" i="30" s="1"/>
  <c r="C274" i="30" s="1"/>
  <c r="C275" i="30" s="1"/>
  <c r="C276" i="30" s="1"/>
  <c r="C277" i="30" s="1"/>
  <c r="C278" i="30" s="1"/>
  <c r="C279" i="30" s="1"/>
  <c r="C280" i="30" s="1"/>
  <c r="C281" i="30" s="1"/>
  <c r="C282" i="30" s="1"/>
  <c r="C283" i="30" s="1"/>
  <c r="C284" i="30" s="1"/>
  <c r="C285" i="30" s="1"/>
  <c r="C286" i="30" s="1"/>
  <c r="C287" i="30" s="1"/>
  <c r="C288" i="30" s="1"/>
  <c r="C289" i="30" s="1"/>
  <c r="C290" i="30" s="1"/>
  <c r="C291" i="30" s="1"/>
  <c r="C292" i="30" s="1"/>
  <c r="C293" i="30" s="1"/>
  <c r="C294" i="30" s="1"/>
  <c r="C295" i="30" s="1"/>
  <c r="C296" i="30" s="1"/>
  <c r="C297" i="30" s="1"/>
  <c r="C298" i="30" s="1"/>
  <c r="C299" i="30" s="1"/>
  <c r="C300" i="30" s="1"/>
  <c r="C301" i="30" s="1"/>
  <c r="C302" i="30" s="1"/>
  <c r="C303" i="30" s="1"/>
  <c r="C304" i="30" s="1"/>
  <c r="C305" i="30" s="1"/>
  <c r="C306" i="30" s="1"/>
  <c r="C307" i="30" s="1"/>
  <c r="C308" i="30" s="1"/>
  <c r="C309" i="30" s="1"/>
  <c r="C310" i="30" s="1"/>
  <c r="C311" i="30" s="1"/>
  <c r="C312" i="30" s="1"/>
  <c r="C313" i="30" s="1"/>
  <c r="C314" i="30" s="1"/>
  <c r="C315" i="30" s="1"/>
  <c r="C316" i="30" s="1"/>
  <c r="C317" i="30" s="1"/>
  <c r="C318" i="30" s="1"/>
  <c r="C319" i="30" s="1"/>
  <c r="C320" i="30" s="1"/>
  <c r="C321" i="30" s="1"/>
  <c r="C322" i="30" s="1"/>
  <c r="C323" i="30" s="1"/>
  <c r="C324" i="30" s="1"/>
  <c r="C325" i="30" s="1"/>
  <c r="C326" i="30" s="1"/>
  <c r="C327" i="30" s="1"/>
  <c r="C328" i="30" s="1"/>
  <c r="C329" i="30" s="1"/>
  <c r="C330" i="30" s="1"/>
  <c r="C331" i="30" s="1"/>
  <c r="C332" i="30" s="1"/>
  <c r="C333" i="30" s="1"/>
  <c r="C334" i="30" s="1"/>
  <c r="C335" i="30" s="1"/>
  <c r="C336" i="30" s="1"/>
  <c r="C337" i="30" s="1"/>
  <c r="C338" i="30" s="1"/>
  <c r="C339" i="30" s="1"/>
  <c r="C340" i="30" s="1"/>
  <c r="C341" i="30" s="1"/>
  <c r="C342" i="30" s="1"/>
  <c r="C343" i="30" s="1"/>
  <c r="C344" i="30" s="1"/>
  <c r="C345" i="30" s="1"/>
  <c r="C346" i="30" s="1"/>
  <c r="C347" i="30" s="1"/>
  <c r="C348" i="30" s="1"/>
  <c r="C349" i="30" s="1"/>
  <c r="C350" i="30" s="1"/>
  <c r="C351" i="30" s="1"/>
  <c r="C352" i="30" s="1"/>
  <c r="C353" i="30" s="1"/>
  <c r="C354" i="30" s="1"/>
  <c r="C355" i="30" s="1"/>
  <c r="C356" i="30" s="1"/>
  <c r="C357" i="30" s="1"/>
  <c r="C358" i="30" s="1"/>
  <c r="C359" i="30" s="1"/>
  <c r="C360" i="30" s="1"/>
  <c r="C361" i="30" s="1"/>
  <c r="C362" i="30" s="1"/>
  <c r="C363" i="30" s="1"/>
  <c r="C364" i="30" s="1"/>
  <c r="C365" i="30" s="1"/>
  <c r="C366" i="30" s="1"/>
  <c r="C367" i="30" s="1"/>
  <c r="C368" i="30" s="1"/>
  <c r="C369" i="30" s="1"/>
  <c r="C370" i="30" s="1"/>
  <c r="C371" i="30" s="1"/>
  <c r="C372" i="30" s="1"/>
  <c r="C373" i="30" s="1"/>
  <c r="C374" i="30" s="1"/>
  <c r="C375" i="30" s="1"/>
  <c r="C376" i="30" s="1"/>
  <c r="C377" i="30" s="1"/>
  <c r="C378" i="30" s="1"/>
  <c r="C379" i="30" s="1"/>
  <c r="C380" i="30" s="1"/>
  <c r="C381" i="30" s="1"/>
  <c r="C382" i="30" s="1"/>
  <c r="C383" i="30" s="1"/>
  <c r="C384" i="30" s="1"/>
  <c r="C385" i="30" s="1"/>
  <c r="C386" i="30" s="1"/>
  <c r="C387" i="30" s="1"/>
  <c r="C388" i="30" s="1"/>
  <c r="C389" i="30" s="1"/>
  <c r="C390" i="30" s="1"/>
  <c r="C391" i="30" s="1"/>
  <c r="C392" i="30" s="1"/>
  <c r="C393" i="30" s="1"/>
  <c r="C394" i="30" s="1"/>
  <c r="C395" i="30" s="1"/>
  <c r="C396" i="30" s="1"/>
  <c r="C397" i="30" s="1"/>
  <c r="C398" i="30" s="1"/>
  <c r="C399" i="30" s="1"/>
  <c r="C400" i="30" s="1"/>
  <c r="C401" i="30" s="1"/>
  <c r="C402" i="30" s="1"/>
  <c r="C403" i="30" s="1"/>
  <c r="C404" i="30" s="1"/>
  <c r="C405" i="30" s="1"/>
  <c r="C406" i="30" s="1"/>
  <c r="C407" i="30" s="1"/>
  <c r="C408" i="30" s="1"/>
  <c r="C409" i="30" s="1"/>
  <c r="C410" i="30" s="1"/>
  <c r="C411" i="30" s="1"/>
  <c r="C412" i="30" s="1"/>
  <c r="C413" i="30" s="1"/>
  <c r="C414" i="30" s="1"/>
  <c r="C415" i="30" s="1"/>
  <c r="C416" i="30" s="1"/>
  <c r="C417" i="30" s="1"/>
  <c r="C418" i="30" s="1"/>
  <c r="C419" i="30" s="1"/>
  <c r="C420" i="30" s="1"/>
  <c r="C421" i="30" s="1"/>
  <c r="C422" i="30" s="1"/>
  <c r="C423" i="30" s="1"/>
  <c r="C424" i="30" s="1"/>
  <c r="C425" i="30" s="1"/>
  <c r="C426" i="30" s="1"/>
  <c r="C427" i="30" s="1"/>
  <c r="C428" i="30" s="1"/>
  <c r="C429" i="30" s="1"/>
  <c r="C430" i="30" s="1"/>
  <c r="C431" i="30" s="1"/>
  <c r="C432" i="30" s="1"/>
  <c r="C433" i="30" s="1"/>
  <c r="C434" i="30" s="1"/>
  <c r="C435" i="30" s="1"/>
  <c r="C436" i="30" s="1"/>
  <c r="C437" i="30" s="1"/>
  <c r="C438" i="30" s="1"/>
  <c r="C439" i="30" s="1"/>
  <c r="C440" i="30" s="1"/>
  <c r="C441" i="30" s="1"/>
  <c r="C442" i="30" s="1"/>
  <c r="C443" i="30" s="1"/>
  <c r="C444" i="30" s="1"/>
  <c r="C445" i="30" s="1"/>
  <c r="C446" i="30" s="1"/>
  <c r="C447" i="30" s="1"/>
  <c r="C448" i="30" s="1"/>
  <c r="C449" i="30" s="1"/>
  <c r="C450" i="30" s="1"/>
  <c r="C451" i="30" s="1"/>
  <c r="C452" i="30" s="1"/>
  <c r="C453" i="30" s="1"/>
  <c r="C454" i="30" s="1"/>
  <c r="C455" i="30" s="1"/>
  <c r="C456" i="30" s="1"/>
  <c r="C457" i="30" s="1"/>
  <c r="C458" i="30" s="1"/>
  <c r="C459" i="30" s="1"/>
  <c r="C460" i="30" s="1"/>
  <c r="C461" i="30" s="1"/>
  <c r="C462" i="30" s="1"/>
  <c r="C463" i="30" s="1"/>
  <c r="C464" i="30" s="1"/>
  <c r="C465" i="30" s="1"/>
  <c r="C466" i="30" s="1"/>
  <c r="C467" i="30" s="1"/>
  <c r="C468" i="30" s="1"/>
  <c r="C469" i="30" s="1"/>
  <c r="C470" i="30" s="1"/>
  <c r="C471" i="30" s="1"/>
  <c r="C472" i="30" s="1"/>
  <c r="C473" i="30" s="1"/>
  <c r="C474" i="30" s="1"/>
  <c r="C475" i="30" s="1"/>
  <c r="C476" i="30" s="1"/>
  <c r="C477" i="30" s="1"/>
  <c r="C478" i="30" s="1"/>
  <c r="C479" i="30" s="1"/>
  <c r="C480" i="30" s="1"/>
  <c r="C481" i="30" s="1"/>
  <c r="C482" i="30" s="1"/>
  <c r="C483" i="30" s="1"/>
  <c r="C484" i="30" s="1"/>
  <c r="C485" i="30" s="1"/>
  <c r="C486" i="30" s="1"/>
  <c r="C487" i="30" s="1"/>
  <c r="C488" i="30" s="1"/>
  <c r="C489" i="30" s="1"/>
  <c r="C490" i="30" s="1"/>
  <c r="C491" i="30" s="1"/>
  <c r="C492" i="30" s="1"/>
  <c r="C493" i="30" s="1"/>
  <c r="C494" i="30" s="1"/>
  <c r="C495" i="30" s="1"/>
  <c r="C496" i="30" s="1"/>
  <c r="C497" i="30" s="1"/>
  <c r="C498" i="30" s="1"/>
  <c r="C499" i="30" s="1"/>
  <c r="C500" i="30" s="1"/>
  <c r="C501" i="30" s="1"/>
  <c r="C502" i="30" s="1"/>
  <c r="C503" i="30" s="1"/>
  <c r="C504" i="30" s="1"/>
  <c r="C505" i="30" s="1"/>
  <c r="C506" i="30" s="1"/>
  <c r="C507" i="30" s="1"/>
  <c r="C508" i="30" s="1"/>
  <c r="C509" i="30" s="1"/>
  <c r="C510" i="30" s="1"/>
  <c r="C511" i="30" s="1"/>
  <c r="C512" i="30" s="1"/>
  <c r="C513" i="30" s="1"/>
  <c r="C514" i="30" s="1"/>
  <c r="C515" i="30" s="1"/>
  <c r="C516" i="30" s="1"/>
  <c r="C517" i="30" s="1"/>
  <c r="C518" i="30" s="1"/>
  <c r="C519" i="30" s="1"/>
  <c r="C520" i="30" s="1"/>
  <c r="C521" i="30" s="1"/>
  <c r="C522" i="30" s="1"/>
  <c r="C523" i="30" s="1"/>
  <c r="C524" i="30" s="1"/>
  <c r="C525" i="30" s="1"/>
  <c r="C526" i="30" s="1"/>
  <c r="C527" i="30" s="1"/>
  <c r="C528" i="30" s="1"/>
  <c r="C529" i="30" s="1"/>
  <c r="C530" i="30" s="1"/>
  <c r="C531" i="30" s="1"/>
  <c r="C532" i="30" s="1"/>
  <c r="C533" i="30" s="1"/>
  <c r="C534" i="30" s="1"/>
  <c r="C535" i="30" s="1"/>
  <c r="C536" i="30" s="1"/>
  <c r="C537" i="30" s="1"/>
  <c r="C538" i="30" s="1"/>
  <c r="C539" i="30" s="1"/>
  <c r="C540" i="30" s="1"/>
  <c r="C541" i="30" s="1"/>
  <c r="C542" i="30" s="1"/>
  <c r="C543" i="30" s="1"/>
  <c r="C544" i="30" s="1"/>
  <c r="C545" i="30" s="1"/>
  <c r="C546" i="30" s="1"/>
  <c r="C547" i="30" s="1"/>
  <c r="C548" i="30" s="1"/>
  <c r="C549" i="30" s="1"/>
  <c r="C550" i="30" s="1"/>
  <c r="C551" i="30" s="1"/>
  <c r="C552" i="30" s="1"/>
  <c r="C553" i="30" s="1"/>
  <c r="C554" i="30" s="1"/>
  <c r="C555" i="30" s="1"/>
  <c r="C556" i="30" s="1"/>
  <c r="C557" i="30" s="1"/>
  <c r="C558" i="30" s="1"/>
  <c r="C559" i="30" s="1"/>
  <c r="C560" i="30" s="1"/>
  <c r="C561" i="30" s="1"/>
  <c r="C562" i="30" s="1"/>
  <c r="C563" i="30" s="1"/>
  <c r="C564" i="30" s="1"/>
  <c r="C565" i="30" s="1"/>
  <c r="C566" i="30" s="1"/>
  <c r="C567" i="30" s="1"/>
  <c r="C568" i="30" s="1"/>
  <c r="C569" i="30" s="1"/>
  <c r="C570" i="30" s="1"/>
  <c r="C571" i="30" s="1"/>
  <c r="C572" i="30" s="1"/>
  <c r="C573" i="30" s="1"/>
  <c r="C574" i="30" s="1"/>
  <c r="C575" i="30" s="1"/>
  <c r="C576" i="30" s="1"/>
  <c r="C577" i="30" s="1"/>
  <c r="C578" i="30" s="1"/>
  <c r="C579" i="30" s="1"/>
  <c r="C580" i="30" s="1"/>
  <c r="C581" i="30" s="1"/>
  <c r="C582" i="30" s="1"/>
  <c r="C583" i="30" s="1"/>
  <c r="C584" i="30" s="1"/>
  <c r="C585" i="30" s="1"/>
  <c r="C586" i="30" s="1"/>
  <c r="C587" i="30" s="1"/>
  <c r="C588" i="30" s="1"/>
  <c r="C589" i="30" s="1"/>
  <c r="C590" i="30" s="1"/>
  <c r="C591" i="30" s="1"/>
  <c r="C592" i="30" s="1"/>
  <c r="C593" i="30" s="1"/>
  <c r="C594" i="30" s="1"/>
  <c r="C595" i="30" s="1"/>
  <c r="C596" i="30" s="1"/>
  <c r="C597" i="30" s="1"/>
  <c r="C598" i="30" s="1"/>
  <c r="C599" i="30" s="1"/>
  <c r="C600" i="30" s="1"/>
  <c r="C601" i="30" s="1"/>
  <c r="C602" i="30" s="1"/>
  <c r="C603" i="30" s="1"/>
  <c r="C604" i="30" s="1"/>
  <c r="C605" i="30" s="1"/>
  <c r="C606" i="30" s="1"/>
  <c r="C607" i="30" s="1"/>
  <c r="C608" i="30" s="1"/>
  <c r="C609" i="30" s="1"/>
  <c r="C610" i="30" s="1"/>
  <c r="C611" i="30" s="1"/>
  <c r="C612" i="30" s="1"/>
  <c r="C613" i="30" s="1"/>
  <c r="C614" i="30" s="1"/>
  <c r="C615" i="30" s="1"/>
  <c r="C616" i="30" s="1"/>
  <c r="C617" i="30" s="1"/>
  <c r="C618" i="30" s="1"/>
  <c r="C619" i="30" s="1"/>
  <c r="C620" i="30" s="1"/>
  <c r="C621" i="30" s="1"/>
  <c r="C622" i="30" s="1"/>
  <c r="C623" i="30" s="1"/>
  <c r="C624" i="30" s="1"/>
  <c r="C625" i="30" s="1"/>
  <c r="C626" i="30" s="1"/>
  <c r="C627" i="30" s="1"/>
  <c r="C628" i="30" s="1"/>
  <c r="C629" i="30" s="1"/>
  <c r="C630" i="30" s="1"/>
  <c r="C631" i="30" s="1"/>
  <c r="C632" i="30" s="1"/>
  <c r="C633" i="30" s="1"/>
  <c r="C634" i="30" s="1"/>
  <c r="C635" i="30" s="1"/>
  <c r="C636" i="30" s="1"/>
  <c r="C637" i="30" s="1"/>
  <c r="C638" i="30" s="1"/>
  <c r="C639" i="30" s="1"/>
  <c r="C640" i="30" s="1"/>
  <c r="C641" i="30" s="1"/>
  <c r="C642" i="30" s="1"/>
  <c r="C643" i="30" s="1"/>
  <c r="C644" i="30" s="1"/>
  <c r="C645" i="30" s="1"/>
  <c r="C646" i="30" s="1"/>
  <c r="C647" i="30" s="1"/>
  <c r="C648" i="30" s="1"/>
  <c r="C649" i="30" s="1"/>
  <c r="C650" i="30" s="1"/>
  <c r="C651" i="30" s="1"/>
  <c r="C652" i="30" s="1"/>
  <c r="C653" i="30" s="1"/>
  <c r="C654" i="30" s="1"/>
  <c r="C655" i="30" s="1"/>
  <c r="C656" i="30" s="1"/>
  <c r="C657" i="30" s="1"/>
  <c r="C658" i="30" s="1"/>
  <c r="C659" i="30" s="1"/>
  <c r="C660" i="30" s="1"/>
  <c r="C661" i="30" s="1"/>
  <c r="C662" i="30" s="1"/>
  <c r="C663" i="30" s="1"/>
  <c r="C664" i="30" s="1"/>
  <c r="C665" i="30" s="1"/>
  <c r="C666" i="30" s="1"/>
  <c r="C667" i="30" s="1"/>
  <c r="C668" i="30" s="1"/>
  <c r="C669" i="30" s="1"/>
  <c r="C670" i="30" s="1"/>
  <c r="C671" i="30" s="1"/>
  <c r="C672" i="30" s="1"/>
  <c r="C673" i="30" s="1"/>
  <c r="C674" i="30" s="1"/>
  <c r="C675" i="30" s="1"/>
  <c r="C676" i="30" s="1"/>
  <c r="C677" i="30" s="1"/>
  <c r="C678" i="30" s="1"/>
  <c r="C679" i="30" s="1"/>
  <c r="C680" i="30" s="1"/>
  <c r="C681" i="30" s="1"/>
  <c r="C682" i="30" s="1"/>
  <c r="C683" i="30" s="1"/>
  <c r="C684" i="30" s="1"/>
  <c r="C685" i="30" s="1"/>
  <c r="C686" i="30" s="1"/>
  <c r="C687" i="30" s="1"/>
  <c r="C688" i="30" s="1"/>
  <c r="C689" i="30" s="1"/>
  <c r="C690" i="30" s="1"/>
  <c r="C691" i="30" s="1"/>
  <c r="C692" i="30" s="1"/>
  <c r="C693" i="30" s="1"/>
  <c r="C694" i="30" s="1"/>
  <c r="C695" i="30" s="1"/>
  <c r="C696" i="30" s="1"/>
  <c r="C697" i="30" s="1"/>
  <c r="C698" i="30" s="1"/>
  <c r="C699" i="30" s="1"/>
  <c r="C700" i="30" s="1"/>
  <c r="C701" i="30" s="1"/>
  <c r="C702" i="30" s="1"/>
  <c r="C703" i="30" s="1"/>
  <c r="C704" i="30" s="1"/>
  <c r="C705" i="30" s="1"/>
  <c r="C706" i="30" s="1"/>
  <c r="C707" i="30" s="1"/>
  <c r="C708" i="30" s="1"/>
  <c r="C709" i="30" s="1"/>
  <c r="C710" i="30" s="1"/>
  <c r="C711" i="30" s="1"/>
  <c r="C712" i="30" s="1"/>
  <c r="C713" i="30" s="1"/>
  <c r="C714" i="30" s="1"/>
  <c r="C715" i="30" s="1"/>
  <c r="C716" i="30" s="1"/>
  <c r="C717" i="30" s="1"/>
  <c r="C718" i="30" s="1"/>
  <c r="C719" i="30" s="1"/>
  <c r="C720" i="30" s="1"/>
  <c r="C721" i="30" s="1"/>
  <c r="C722" i="30" s="1"/>
  <c r="C723" i="30" s="1"/>
  <c r="C724" i="30" s="1"/>
  <c r="C725" i="30" s="1"/>
  <c r="C726" i="30" s="1"/>
  <c r="C727" i="30" s="1"/>
  <c r="C728" i="30" s="1"/>
  <c r="C729" i="30" s="1"/>
  <c r="C730" i="30" s="1"/>
  <c r="C731" i="30" s="1"/>
  <c r="C732" i="30" s="1"/>
  <c r="C733" i="30" s="1"/>
  <c r="C734" i="30" s="1"/>
  <c r="C735" i="30" s="1"/>
  <c r="C736" i="30" s="1"/>
  <c r="C737" i="30" s="1"/>
  <c r="C738" i="30" s="1"/>
  <c r="C739" i="30" s="1"/>
  <c r="C740" i="30" s="1"/>
  <c r="C741" i="30" s="1"/>
  <c r="C742" i="30" s="1"/>
  <c r="C743" i="30" s="1"/>
  <c r="C744" i="30" s="1"/>
  <c r="C745" i="30" s="1"/>
  <c r="C746" i="30" s="1"/>
  <c r="C747" i="30" s="1"/>
  <c r="C748" i="30" s="1"/>
  <c r="C749" i="30" s="1"/>
  <c r="C750" i="30" s="1"/>
  <c r="C751" i="30" s="1"/>
  <c r="C752" i="30" s="1"/>
  <c r="C753" i="30" s="1"/>
  <c r="C754" i="30" s="1"/>
  <c r="C755" i="30" s="1"/>
  <c r="C756" i="30" s="1"/>
  <c r="C757" i="30" s="1"/>
  <c r="C758" i="30" s="1"/>
  <c r="C759" i="30" s="1"/>
  <c r="C760" i="30" s="1"/>
  <c r="C761" i="30" s="1"/>
  <c r="C762" i="30" s="1"/>
  <c r="C763" i="30" s="1"/>
  <c r="C764" i="30" s="1"/>
  <c r="C765" i="30" s="1"/>
  <c r="C766" i="30" s="1"/>
  <c r="C767" i="30" s="1"/>
  <c r="C768" i="30" s="1"/>
  <c r="C769" i="30" s="1"/>
  <c r="C770" i="30" s="1"/>
  <c r="C771" i="30" s="1"/>
  <c r="C772" i="30" s="1"/>
  <c r="C773" i="30" s="1"/>
  <c r="C774" i="30" s="1"/>
  <c r="C775" i="30" s="1"/>
  <c r="C776" i="30" s="1"/>
  <c r="C777" i="30" s="1"/>
  <c r="C778" i="30" s="1"/>
  <c r="C779" i="30" s="1"/>
  <c r="C780" i="30" s="1"/>
  <c r="C781" i="30" s="1"/>
  <c r="C782" i="30" s="1"/>
  <c r="C783" i="30" s="1"/>
  <c r="D107" i="30"/>
  <c r="D108" i="30" s="1"/>
  <c r="D109" i="30" s="1"/>
  <c r="D110" i="30" s="1"/>
  <c r="D111" i="30" s="1"/>
  <c r="D112" i="30" s="1"/>
  <c r="D113" i="30" s="1"/>
  <c r="D114" i="30" s="1"/>
  <c r="D115" i="30" s="1"/>
  <c r="D116" i="30" s="1"/>
  <c r="D117" i="30" s="1"/>
  <c r="D118" i="30" s="1"/>
  <c r="D119" i="30" s="1"/>
  <c r="D120" i="30" s="1"/>
  <c r="D121" i="30" s="1"/>
  <c r="D122" i="30" s="1"/>
  <c r="D123" i="30" s="1"/>
  <c r="D124" i="30" s="1"/>
  <c r="D125" i="30" s="1"/>
  <c r="D126" i="30" s="1"/>
  <c r="D127" i="30" s="1"/>
  <c r="D128" i="30" s="1"/>
  <c r="D129" i="30" s="1"/>
  <c r="D130" i="30" s="1"/>
  <c r="D131" i="30" s="1"/>
  <c r="D132" i="30" s="1"/>
  <c r="D133" i="30" s="1"/>
  <c r="D134" i="30" s="1"/>
  <c r="D135" i="30" s="1"/>
  <c r="D136" i="30" s="1"/>
  <c r="D137" i="30" s="1"/>
  <c r="D138" i="30" s="1"/>
  <c r="D139" i="30" s="1"/>
  <c r="D140" i="30" s="1"/>
  <c r="D141" i="30" s="1"/>
  <c r="D142" i="30" s="1"/>
  <c r="D143" i="30" s="1"/>
  <c r="D144" i="30" s="1"/>
  <c r="D145" i="30" s="1"/>
  <c r="D146" i="30" s="1"/>
  <c r="D147" i="30" s="1"/>
  <c r="D148" i="30" s="1"/>
  <c r="D149" i="30" s="1"/>
  <c r="D150" i="30" s="1"/>
  <c r="D151" i="30" s="1"/>
  <c r="D152" i="30" s="1"/>
  <c r="D153" i="30" s="1"/>
  <c r="D154" i="30" s="1"/>
  <c r="D155" i="30" s="1"/>
  <c r="D156" i="30" s="1"/>
  <c r="D157" i="30" s="1"/>
  <c r="D158" i="30" s="1"/>
  <c r="D159" i="30" s="1"/>
  <c r="D160" i="30" s="1"/>
  <c r="D161" i="30" s="1"/>
  <c r="D162" i="30" s="1"/>
  <c r="D163" i="30" s="1"/>
  <c r="D164" i="30" s="1"/>
  <c r="D165" i="30" s="1"/>
  <c r="D166" i="30" s="1"/>
  <c r="D167" i="30" s="1"/>
  <c r="D168" i="30" s="1"/>
  <c r="D169" i="30" s="1"/>
  <c r="D170" i="30" s="1"/>
  <c r="D171" i="30" s="1"/>
  <c r="D172" i="30" s="1"/>
  <c r="D173" i="30" s="1"/>
  <c r="D174" i="30" s="1"/>
  <c r="D175" i="30" s="1"/>
  <c r="D176" i="30" s="1"/>
  <c r="D177" i="30" s="1"/>
  <c r="D178" i="30" s="1"/>
  <c r="D179" i="30" s="1"/>
  <c r="D180" i="30" s="1"/>
  <c r="D181" i="30" s="1"/>
  <c r="D182" i="30" s="1"/>
  <c r="D183" i="30" s="1"/>
  <c r="D184" i="30" s="1"/>
  <c r="D185" i="30" s="1"/>
  <c r="D186" i="30" s="1"/>
  <c r="D187" i="30" s="1"/>
  <c r="D188" i="30" s="1"/>
  <c r="D189" i="30" s="1"/>
  <c r="D190" i="30" s="1"/>
  <c r="D191" i="30" s="1"/>
  <c r="D192" i="30" s="1"/>
  <c r="D193" i="30" s="1"/>
  <c r="D194" i="30" s="1"/>
  <c r="D195" i="30" s="1"/>
  <c r="D196" i="30" s="1"/>
  <c r="D197" i="30" s="1"/>
  <c r="D198" i="30" s="1"/>
  <c r="D199" i="30" s="1"/>
  <c r="D200" i="30" s="1"/>
  <c r="D201" i="30" s="1"/>
  <c r="D202" i="30" s="1"/>
  <c r="D203" i="30" s="1"/>
  <c r="D204" i="30" s="1"/>
  <c r="D205" i="30" s="1"/>
  <c r="D206" i="30" s="1"/>
  <c r="D207" i="30" s="1"/>
  <c r="D208" i="30" s="1"/>
  <c r="D209" i="30" s="1"/>
  <c r="D210" i="30" s="1"/>
  <c r="D211" i="30" s="1"/>
  <c r="D212" i="30" s="1"/>
  <c r="D213" i="30" s="1"/>
  <c r="D214" i="30" s="1"/>
  <c r="D215" i="30" s="1"/>
  <c r="D216" i="30" s="1"/>
  <c r="D217" i="30" s="1"/>
  <c r="D218" i="30" s="1"/>
  <c r="D219" i="30" s="1"/>
  <c r="D220" i="30" s="1"/>
  <c r="D221" i="30" s="1"/>
  <c r="D222" i="30" s="1"/>
  <c r="D223" i="30" s="1"/>
  <c r="D224" i="30" s="1"/>
  <c r="D225" i="30" s="1"/>
  <c r="D226" i="30" s="1"/>
  <c r="D227" i="30" s="1"/>
  <c r="D228" i="30" s="1"/>
  <c r="D229" i="30" s="1"/>
  <c r="D230" i="30" s="1"/>
  <c r="D231" i="30" s="1"/>
  <c r="D232" i="30" s="1"/>
  <c r="D233" i="30" s="1"/>
  <c r="D234" i="30" s="1"/>
  <c r="D235" i="30" s="1"/>
  <c r="D236" i="30" s="1"/>
  <c r="D237" i="30" s="1"/>
  <c r="D238" i="30" s="1"/>
  <c r="D239" i="30" s="1"/>
  <c r="D240" i="30" s="1"/>
  <c r="D241" i="30" s="1"/>
  <c r="D242" i="30" s="1"/>
  <c r="D243" i="30" s="1"/>
  <c r="D244" i="30" s="1"/>
  <c r="D245" i="30" s="1"/>
  <c r="D246" i="30" s="1"/>
  <c r="D247" i="30" s="1"/>
  <c r="D248" i="30" s="1"/>
  <c r="D249" i="30" s="1"/>
  <c r="D250" i="30" s="1"/>
  <c r="D251" i="30" s="1"/>
  <c r="D252" i="30" s="1"/>
  <c r="D253" i="30" s="1"/>
  <c r="D254" i="30" s="1"/>
  <c r="D255" i="30" s="1"/>
  <c r="D256" i="30" s="1"/>
  <c r="D257" i="30" s="1"/>
  <c r="D258" i="30" s="1"/>
  <c r="D259" i="30" s="1"/>
  <c r="D260" i="30" s="1"/>
  <c r="D261" i="30" s="1"/>
  <c r="D262" i="30" s="1"/>
  <c r="D263" i="30" s="1"/>
  <c r="D264" i="30" s="1"/>
  <c r="D265" i="30" s="1"/>
  <c r="D266" i="30" s="1"/>
  <c r="D267" i="30" s="1"/>
  <c r="D268" i="30" s="1"/>
  <c r="D269" i="30" s="1"/>
  <c r="D270" i="30" s="1"/>
  <c r="D271" i="30" s="1"/>
  <c r="D272" i="30" s="1"/>
  <c r="D273" i="30" s="1"/>
  <c r="D274" i="30" s="1"/>
  <c r="D275" i="30" s="1"/>
  <c r="D276" i="30" s="1"/>
  <c r="D277" i="30" s="1"/>
  <c r="D278" i="30" s="1"/>
  <c r="D279" i="30" s="1"/>
  <c r="D280" i="30" s="1"/>
  <c r="D281" i="30" s="1"/>
  <c r="D282" i="30" s="1"/>
  <c r="D283" i="30" s="1"/>
  <c r="D284" i="30" s="1"/>
  <c r="D285" i="30" s="1"/>
  <c r="D286" i="30" s="1"/>
  <c r="D287" i="30" s="1"/>
  <c r="D288" i="30" s="1"/>
  <c r="D289" i="30" s="1"/>
  <c r="D290" i="30" s="1"/>
  <c r="D291" i="30" s="1"/>
  <c r="D292" i="30" s="1"/>
  <c r="D293" i="30" s="1"/>
  <c r="D294" i="30" s="1"/>
  <c r="D295" i="30" s="1"/>
  <c r="D296" i="30" s="1"/>
  <c r="D297" i="30" s="1"/>
  <c r="D298" i="30" s="1"/>
  <c r="D299" i="30" s="1"/>
  <c r="D300" i="30" s="1"/>
  <c r="D301" i="30" s="1"/>
  <c r="D302" i="30" s="1"/>
  <c r="D303" i="30" s="1"/>
  <c r="D304" i="30" s="1"/>
  <c r="D305" i="30" s="1"/>
  <c r="D306" i="30" s="1"/>
  <c r="D307" i="30" s="1"/>
  <c r="D308" i="30" s="1"/>
  <c r="D309" i="30" s="1"/>
  <c r="D310" i="30" s="1"/>
  <c r="D311" i="30" s="1"/>
  <c r="D312" i="30" s="1"/>
  <c r="D313" i="30" s="1"/>
  <c r="D314" i="30" s="1"/>
  <c r="D315" i="30" s="1"/>
  <c r="D316" i="30" s="1"/>
  <c r="D317" i="30" s="1"/>
  <c r="D318" i="30" s="1"/>
  <c r="D319" i="30" s="1"/>
  <c r="D320" i="30" s="1"/>
  <c r="D321" i="30" s="1"/>
  <c r="D322" i="30" s="1"/>
  <c r="D323" i="30" s="1"/>
  <c r="D324" i="30" s="1"/>
  <c r="D325" i="30" s="1"/>
  <c r="D326" i="30" s="1"/>
  <c r="D327" i="30" s="1"/>
  <c r="D328" i="30" s="1"/>
  <c r="D329" i="30" s="1"/>
  <c r="D330" i="30" s="1"/>
  <c r="D331" i="30" s="1"/>
  <c r="D332" i="30" s="1"/>
  <c r="D333" i="30" s="1"/>
  <c r="D334" i="30" s="1"/>
  <c r="D335" i="30" s="1"/>
  <c r="D336" i="30" s="1"/>
  <c r="D337" i="30" s="1"/>
  <c r="D338" i="30" s="1"/>
  <c r="D339" i="30" s="1"/>
  <c r="D340" i="30" s="1"/>
  <c r="D341" i="30" s="1"/>
  <c r="D342" i="30" s="1"/>
  <c r="D343" i="30" s="1"/>
  <c r="D344" i="30" s="1"/>
  <c r="D345" i="30" s="1"/>
  <c r="D346" i="30" s="1"/>
  <c r="D347" i="30" s="1"/>
  <c r="D348" i="30" s="1"/>
  <c r="D349" i="30" s="1"/>
  <c r="D350" i="30" s="1"/>
  <c r="D351" i="30" s="1"/>
  <c r="D352" i="30" s="1"/>
  <c r="D353" i="30" s="1"/>
  <c r="D354" i="30" s="1"/>
  <c r="D355" i="30" s="1"/>
  <c r="D356" i="30" s="1"/>
  <c r="D357" i="30" s="1"/>
  <c r="D358" i="30" s="1"/>
  <c r="D359" i="30" s="1"/>
  <c r="D360" i="30" s="1"/>
  <c r="D361" i="30" s="1"/>
  <c r="D362" i="30" s="1"/>
  <c r="D363" i="30" s="1"/>
  <c r="D364" i="30" s="1"/>
  <c r="D365" i="30" s="1"/>
  <c r="D366" i="30" s="1"/>
  <c r="D367" i="30" s="1"/>
  <c r="D368" i="30" s="1"/>
  <c r="D369" i="30" s="1"/>
  <c r="D370" i="30" s="1"/>
  <c r="D371" i="30" s="1"/>
  <c r="D372" i="30" s="1"/>
  <c r="D373" i="30" s="1"/>
  <c r="D374" i="30" s="1"/>
  <c r="D375" i="30" s="1"/>
  <c r="D376" i="30" s="1"/>
  <c r="D377" i="30" s="1"/>
  <c r="D378" i="30" s="1"/>
  <c r="D379" i="30" s="1"/>
  <c r="D380" i="30" s="1"/>
  <c r="D381" i="30" s="1"/>
  <c r="D382" i="30" s="1"/>
  <c r="D383" i="30" s="1"/>
  <c r="D384" i="30" s="1"/>
  <c r="D385" i="30" s="1"/>
  <c r="D386" i="30" s="1"/>
  <c r="D387" i="30" s="1"/>
  <c r="D388" i="30" s="1"/>
  <c r="D389" i="30" s="1"/>
  <c r="D390" i="30" s="1"/>
  <c r="D391" i="30" s="1"/>
  <c r="D392" i="30" s="1"/>
  <c r="D393" i="30" s="1"/>
  <c r="D394" i="30" s="1"/>
  <c r="D395" i="30" s="1"/>
  <c r="D396" i="30" s="1"/>
  <c r="D397" i="30" s="1"/>
  <c r="D398" i="30" s="1"/>
  <c r="D399" i="30" s="1"/>
  <c r="D400" i="30" s="1"/>
  <c r="D401" i="30" s="1"/>
  <c r="D402" i="30" s="1"/>
  <c r="D403" i="30" s="1"/>
  <c r="D404" i="30" s="1"/>
  <c r="D405" i="30" s="1"/>
  <c r="D406" i="30" s="1"/>
  <c r="D407" i="30" s="1"/>
  <c r="D408" i="30" s="1"/>
  <c r="D409" i="30" s="1"/>
  <c r="D410" i="30" s="1"/>
  <c r="D411" i="30" s="1"/>
  <c r="D412" i="30" s="1"/>
  <c r="D413" i="30" s="1"/>
  <c r="D414" i="30" s="1"/>
  <c r="D415" i="30" s="1"/>
  <c r="D416" i="30" s="1"/>
  <c r="D417" i="30" s="1"/>
  <c r="D418" i="30" s="1"/>
  <c r="D419" i="30" s="1"/>
  <c r="D420" i="30" s="1"/>
  <c r="D421" i="30" s="1"/>
  <c r="D422" i="30" s="1"/>
  <c r="D423" i="30" s="1"/>
  <c r="D424" i="30" s="1"/>
  <c r="D425" i="30" s="1"/>
  <c r="D426" i="30" s="1"/>
  <c r="D427" i="30" s="1"/>
  <c r="D428" i="30" s="1"/>
  <c r="D429" i="30" s="1"/>
  <c r="D430" i="30" s="1"/>
  <c r="D431" i="30" s="1"/>
  <c r="D432" i="30" s="1"/>
  <c r="D433" i="30" s="1"/>
  <c r="D434" i="30" s="1"/>
  <c r="D435" i="30" s="1"/>
  <c r="D436" i="30" s="1"/>
  <c r="D437" i="30" s="1"/>
  <c r="D438" i="30" s="1"/>
  <c r="D439" i="30" s="1"/>
  <c r="D440" i="30" s="1"/>
  <c r="D441" i="30" s="1"/>
  <c r="D442" i="30" s="1"/>
  <c r="D443" i="30" s="1"/>
  <c r="D444" i="30" s="1"/>
  <c r="D445" i="30" s="1"/>
  <c r="D446" i="30" s="1"/>
  <c r="D447" i="30" s="1"/>
  <c r="D448" i="30" s="1"/>
  <c r="D449" i="30" s="1"/>
  <c r="D450" i="30" s="1"/>
  <c r="D451" i="30" s="1"/>
  <c r="D452" i="30" s="1"/>
  <c r="D453" i="30" s="1"/>
  <c r="D454" i="30" s="1"/>
  <c r="D455" i="30" s="1"/>
  <c r="D456" i="30" s="1"/>
  <c r="D457" i="30" s="1"/>
  <c r="D458" i="30" s="1"/>
  <c r="D459" i="30" s="1"/>
  <c r="D460" i="30" s="1"/>
  <c r="D461" i="30" s="1"/>
  <c r="D462" i="30" s="1"/>
  <c r="D463" i="30" s="1"/>
  <c r="D464" i="30" s="1"/>
  <c r="D465" i="30" s="1"/>
  <c r="D466" i="30" s="1"/>
  <c r="D467" i="30" s="1"/>
  <c r="D468" i="30" s="1"/>
  <c r="D469" i="30" s="1"/>
  <c r="D470" i="30" s="1"/>
  <c r="D471" i="30" s="1"/>
  <c r="D472" i="30" s="1"/>
  <c r="D473" i="30" s="1"/>
  <c r="D474" i="30" s="1"/>
  <c r="D475" i="30" s="1"/>
  <c r="D476" i="30" s="1"/>
  <c r="D477" i="30" s="1"/>
  <c r="D478" i="30" s="1"/>
  <c r="D479" i="30" s="1"/>
  <c r="D480" i="30" s="1"/>
  <c r="D481" i="30" s="1"/>
  <c r="D482" i="30" s="1"/>
  <c r="D483" i="30" s="1"/>
  <c r="D484" i="30" s="1"/>
  <c r="D485" i="30" s="1"/>
  <c r="D486" i="30" s="1"/>
  <c r="D487" i="30" s="1"/>
  <c r="D488" i="30" s="1"/>
  <c r="D489" i="30" s="1"/>
  <c r="D490" i="30" s="1"/>
  <c r="D491" i="30" s="1"/>
  <c r="D492" i="30" s="1"/>
  <c r="D493" i="30" s="1"/>
  <c r="D494" i="30" s="1"/>
  <c r="D495" i="30" s="1"/>
  <c r="D496" i="30" s="1"/>
  <c r="D497" i="30" s="1"/>
  <c r="D498" i="30" s="1"/>
  <c r="D499" i="30" s="1"/>
  <c r="D500" i="30" s="1"/>
  <c r="D501" i="30" s="1"/>
  <c r="D502" i="30" s="1"/>
  <c r="D503" i="30" s="1"/>
  <c r="D504" i="30" s="1"/>
  <c r="D505" i="30" s="1"/>
  <c r="D506" i="30" s="1"/>
  <c r="D507" i="30" s="1"/>
  <c r="D508" i="30" s="1"/>
  <c r="D509" i="30" s="1"/>
  <c r="D510" i="30" s="1"/>
  <c r="D511" i="30" s="1"/>
  <c r="D512" i="30" s="1"/>
  <c r="D513" i="30" s="1"/>
  <c r="D514" i="30" s="1"/>
  <c r="D515" i="30" s="1"/>
  <c r="D516" i="30" s="1"/>
  <c r="D517" i="30" s="1"/>
  <c r="D518" i="30" s="1"/>
  <c r="D519" i="30" s="1"/>
  <c r="D520" i="30" s="1"/>
  <c r="D521" i="30" s="1"/>
  <c r="D522" i="30" s="1"/>
  <c r="D523" i="30" s="1"/>
  <c r="D524" i="30" s="1"/>
  <c r="D525" i="30" s="1"/>
  <c r="D526" i="30" s="1"/>
  <c r="D527" i="30" s="1"/>
  <c r="D528" i="30" s="1"/>
  <c r="D529" i="30" s="1"/>
  <c r="D530" i="30" s="1"/>
  <c r="D531" i="30" s="1"/>
  <c r="D532" i="30" s="1"/>
  <c r="D533" i="30" s="1"/>
  <c r="D534" i="30" s="1"/>
  <c r="D535" i="30" s="1"/>
  <c r="D536" i="30" s="1"/>
  <c r="D537" i="30" s="1"/>
  <c r="D538" i="30" s="1"/>
  <c r="D539" i="30" s="1"/>
  <c r="D540" i="30" s="1"/>
  <c r="D541" i="30" s="1"/>
  <c r="D542" i="30" s="1"/>
  <c r="D543" i="30" s="1"/>
  <c r="D544" i="30" s="1"/>
  <c r="D545" i="30" s="1"/>
  <c r="D546" i="30" s="1"/>
  <c r="D547" i="30" s="1"/>
  <c r="D548" i="30" s="1"/>
  <c r="D549" i="30" s="1"/>
  <c r="D550" i="30" s="1"/>
  <c r="D551" i="30" s="1"/>
  <c r="D552" i="30" s="1"/>
  <c r="D553" i="30" s="1"/>
  <c r="D554" i="30" s="1"/>
  <c r="D555" i="30" s="1"/>
  <c r="D556" i="30" s="1"/>
  <c r="D557" i="30" s="1"/>
  <c r="D558" i="30" s="1"/>
  <c r="D559" i="30" s="1"/>
  <c r="D560" i="30" s="1"/>
  <c r="D561" i="30" s="1"/>
  <c r="D562" i="30" s="1"/>
  <c r="D563" i="30" s="1"/>
  <c r="D564" i="30" s="1"/>
  <c r="D565" i="30" s="1"/>
  <c r="D566" i="30" s="1"/>
  <c r="D567" i="30" s="1"/>
  <c r="D568" i="30" s="1"/>
  <c r="D569" i="30" s="1"/>
  <c r="D570" i="30" s="1"/>
  <c r="D571" i="30" s="1"/>
  <c r="D572" i="30" s="1"/>
  <c r="D573" i="30" s="1"/>
  <c r="D574" i="30" s="1"/>
  <c r="D575" i="30" s="1"/>
  <c r="D576" i="30" s="1"/>
  <c r="D577" i="30" s="1"/>
  <c r="D578" i="30" s="1"/>
  <c r="D579" i="30" s="1"/>
  <c r="D580" i="30" s="1"/>
  <c r="D581" i="30" s="1"/>
  <c r="D582" i="30" s="1"/>
  <c r="D583" i="30" s="1"/>
  <c r="D584" i="30" s="1"/>
  <c r="D585" i="30" s="1"/>
  <c r="D586" i="30" s="1"/>
  <c r="D587" i="30" s="1"/>
  <c r="D588" i="30" s="1"/>
  <c r="D589" i="30" s="1"/>
  <c r="D590" i="30" s="1"/>
  <c r="D591" i="30" s="1"/>
  <c r="D592" i="30" s="1"/>
  <c r="D593" i="30" s="1"/>
  <c r="D594" i="30" s="1"/>
  <c r="D595" i="30" s="1"/>
  <c r="D596" i="30" s="1"/>
  <c r="D597" i="30" s="1"/>
  <c r="D598" i="30" s="1"/>
  <c r="D599" i="30" s="1"/>
  <c r="D600" i="30" s="1"/>
  <c r="D601" i="30" s="1"/>
  <c r="D602" i="30" s="1"/>
  <c r="D603" i="30" s="1"/>
  <c r="D604" i="30" s="1"/>
  <c r="D605" i="30" s="1"/>
  <c r="D606" i="30" s="1"/>
  <c r="D607" i="30" s="1"/>
  <c r="D608" i="30" s="1"/>
  <c r="D609" i="30" s="1"/>
  <c r="D610" i="30" s="1"/>
  <c r="D611" i="30" s="1"/>
  <c r="D612" i="30" s="1"/>
  <c r="D613" i="30" s="1"/>
  <c r="D614" i="30" s="1"/>
  <c r="D615" i="30" s="1"/>
  <c r="D616" i="30" s="1"/>
  <c r="D617" i="30" s="1"/>
  <c r="D618" i="30" s="1"/>
  <c r="D619" i="30" s="1"/>
  <c r="D620" i="30" s="1"/>
  <c r="D621" i="30" s="1"/>
  <c r="D622" i="30" s="1"/>
  <c r="D623" i="30" s="1"/>
  <c r="D624" i="30" s="1"/>
  <c r="D625" i="30" s="1"/>
  <c r="D626" i="30" s="1"/>
  <c r="D627" i="30" s="1"/>
  <c r="D628" i="30" s="1"/>
  <c r="D629" i="30" s="1"/>
  <c r="D630" i="30" s="1"/>
  <c r="D631" i="30" s="1"/>
  <c r="D632" i="30" s="1"/>
  <c r="D633" i="30" s="1"/>
  <c r="D634" i="30" s="1"/>
  <c r="D635" i="30" s="1"/>
  <c r="D636" i="30" s="1"/>
  <c r="D637" i="30" s="1"/>
  <c r="D638" i="30" s="1"/>
  <c r="D639" i="30" s="1"/>
  <c r="D640" i="30" s="1"/>
  <c r="D641" i="30" s="1"/>
  <c r="D642" i="30" s="1"/>
  <c r="D643" i="30" s="1"/>
  <c r="D644" i="30" s="1"/>
  <c r="D645" i="30" s="1"/>
  <c r="D646" i="30" s="1"/>
  <c r="D647" i="30" s="1"/>
  <c r="D648" i="30" s="1"/>
  <c r="D649" i="30" s="1"/>
  <c r="D650" i="30" s="1"/>
  <c r="D651" i="30" s="1"/>
  <c r="D652" i="30" s="1"/>
  <c r="D653" i="30" s="1"/>
  <c r="D654" i="30" s="1"/>
  <c r="D655" i="30" s="1"/>
  <c r="D656" i="30" s="1"/>
  <c r="D657" i="30" s="1"/>
  <c r="D658" i="30" s="1"/>
  <c r="D659" i="30" s="1"/>
  <c r="D660" i="30" s="1"/>
  <c r="D661" i="30" s="1"/>
  <c r="D662" i="30" s="1"/>
  <c r="D663" i="30" s="1"/>
  <c r="D664" i="30" s="1"/>
  <c r="D665" i="30" s="1"/>
  <c r="D666" i="30" s="1"/>
  <c r="D667" i="30" s="1"/>
  <c r="D668" i="30" s="1"/>
  <c r="D669" i="30" s="1"/>
  <c r="D670" i="30" s="1"/>
  <c r="D671" i="30" s="1"/>
  <c r="D672" i="30" s="1"/>
  <c r="D673" i="30" s="1"/>
  <c r="D674" i="30" s="1"/>
  <c r="D675" i="30" s="1"/>
  <c r="D676" i="30" s="1"/>
  <c r="D677" i="30" s="1"/>
  <c r="D678" i="30" s="1"/>
  <c r="D679" i="30" s="1"/>
  <c r="D680" i="30" s="1"/>
  <c r="D681" i="30" s="1"/>
  <c r="D682" i="30" s="1"/>
  <c r="D683" i="30" s="1"/>
  <c r="D684" i="30" s="1"/>
  <c r="D685" i="30" s="1"/>
  <c r="D686" i="30" s="1"/>
  <c r="D687" i="30" s="1"/>
  <c r="D688" i="30" s="1"/>
  <c r="D689" i="30" s="1"/>
  <c r="D690" i="30" s="1"/>
  <c r="D691" i="30" s="1"/>
  <c r="D692" i="30" s="1"/>
  <c r="D693" i="30" s="1"/>
  <c r="D694" i="30" s="1"/>
  <c r="D695" i="30" s="1"/>
  <c r="D696" i="30" s="1"/>
  <c r="D697" i="30" s="1"/>
  <c r="D698" i="30" s="1"/>
  <c r="D699" i="30" s="1"/>
  <c r="D700" i="30" s="1"/>
  <c r="D701" i="30" s="1"/>
  <c r="D702" i="30" s="1"/>
  <c r="D703" i="30" s="1"/>
  <c r="D704" i="30" s="1"/>
  <c r="D705" i="30" s="1"/>
  <c r="D706" i="30" s="1"/>
  <c r="D707" i="30" s="1"/>
  <c r="D708" i="30" s="1"/>
  <c r="D709" i="30" s="1"/>
  <c r="D710" i="30" s="1"/>
  <c r="D711" i="30" s="1"/>
  <c r="D712" i="30" s="1"/>
  <c r="D713" i="30" s="1"/>
  <c r="D714" i="30" s="1"/>
  <c r="D715" i="30" s="1"/>
  <c r="D716" i="30" s="1"/>
  <c r="D717" i="30" s="1"/>
  <c r="D718" i="30" s="1"/>
  <c r="D719" i="30" s="1"/>
  <c r="D720" i="30" s="1"/>
  <c r="D721" i="30" s="1"/>
  <c r="D722" i="30" s="1"/>
  <c r="D723" i="30" s="1"/>
  <c r="D724" i="30" s="1"/>
  <c r="D725" i="30" s="1"/>
  <c r="D726" i="30" s="1"/>
  <c r="D727" i="30" s="1"/>
  <c r="D728" i="30" s="1"/>
  <c r="D729" i="30" s="1"/>
  <c r="D730" i="30" s="1"/>
  <c r="D731" i="30" s="1"/>
  <c r="D732" i="30" s="1"/>
  <c r="D733" i="30" s="1"/>
  <c r="D734" i="30" s="1"/>
  <c r="D735" i="30" s="1"/>
  <c r="D736" i="30" s="1"/>
  <c r="D737" i="30" s="1"/>
  <c r="D738" i="30" s="1"/>
  <c r="D739" i="30" s="1"/>
  <c r="D740" i="30" s="1"/>
  <c r="D741" i="30" s="1"/>
  <c r="D742" i="30" s="1"/>
  <c r="D743" i="30" s="1"/>
  <c r="D744" i="30" s="1"/>
  <c r="D745" i="30" s="1"/>
  <c r="D746" i="30" s="1"/>
  <c r="D747" i="30" s="1"/>
  <c r="D748" i="30" s="1"/>
  <c r="D749" i="30" s="1"/>
  <c r="D750" i="30" s="1"/>
  <c r="D751" i="30" s="1"/>
  <c r="D752" i="30" s="1"/>
  <c r="D753" i="30" s="1"/>
  <c r="D754" i="30" s="1"/>
  <c r="D755" i="30" s="1"/>
  <c r="D756" i="30" s="1"/>
  <c r="D757" i="30" s="1"/>
  <c r="D758" i="30" s="1"/>
  <c r="D759" i="30" s="1"/>
  <c r="D760" i="30" s="1"/>
  <c r="D761" i="30" s="1"/>
  <c r="D762" i="30" s="1"/>
  <c r="D763" i="30" s="1"/>
  <c r="D764" i="30" s="1"/>
  <c r="D765" i="30" s="1"/>
  <c r="D766" i="30" s="1"/>
  <c r="D767" i="30" s="1"/>
  <c r="D768" i="30" s="1"/>
  <c r="D769" i="30" s="1"/>
  <c r="D770" i="30" s="1"/>
  <c r="D771" i="30" s="1"/>
  <c r="D772" i="30" s="1"/>
  <c r="D773" i="30" s="1"/>
  <c r="D774" i="30" s="1"/>
  <c r="D775" i="30" s="1"/>
  <c r="D776" i="30" s="1"/>
  <c r="D777" i="30" s="1"/>
  <c r="D778" i="30" s="1"/>
  <c r="D779" i="30" s="1"/>
  <c r="D780" i="30" s="1"/>
  <c r="D781" i="30" s="1"/>
  <c r="D782" i="30" s="1"/>
  <c r="D783" i="30" s="1"/>
  <c r="N50" i="30" l="1"/>
  <c r="J43" i="30"/>
  <c r="I47" i="30"/>
  <c r="I24" i="30"/>
  <c r="L33" i="30"/>
  <c r="J32" i="30"/>
  <c r="F49" i="30"/>
  <c r="K42" i="30"/>
  <c r="J50" i="30"/>
  <c r="N43" i="30"/>
  <c r="H43" i="30"/>
  <c r="I41" i="30"/>
  <c r="L50" i="30"/>
  <c r="F46" i="30"/>
  <c r="H45" i="30"/>
  <c r="G45" i="30"/>
  <c r="L25" i="30"/>
  <c r="K28" i="30"/>
  <c r="M24" i="30"/>
  <c r="N32" i="30"/>
  <c r="F48" i="30"/>
  <c r="N42" i="30"/>
  <c r="I42" i="30"/>
  <c r="F41" i="30"/>
  <c r="M42" i="30"/>
  <c r="H42" i="30"/>
  <c r="M47" i="30"/>
  <c r="I30" i="30"/>
  <c r="K47" i="30"/>
  <c r="G42" i="30"/>
  <c r="J46" i="30"/>
  <c r="M44" i="30"/>
  <c r="I50" i="30"/>
  <c r="L26" i="30"/>
  <c r="J24" i="30"/>
  <c r="H26" i="30"/>
  <c r="G26" i="30"/>
  <c r="N46" i="30"/>
  <c r="L44" i="30"/>
  <c r="J41" i="30"/>
  <c r="G50" i="30"/>
  <c r="K48" i="30"/>
  <c r="H44" i="30"/>
  <c r="I43" i="30"/>
  <c r="I45" i="30"/>
  <c r="I44" i="30"/>
  <c r="N41" i="30"/>
  <c r="K45" i="30"/>
  <c r="K46" i="30"/>
  <c r="H48" i="30"/>
  <c r="M26" i="30"/>
  <c r="M33" i="30"/>
  <c r="L27" i="30"/>
  <c r="L29" i="30"/>
  <c r="M46" i="30"/>
  <c r="M48" i="30"/>
  <c r="F44" i="30"/>
  <c r="F43" i="30"/>
  <c r="H46" i="30"/>
  <c r="N48" i="30"/>
  <c r="N44" i="30"/>
  <c r="H31" i="30"/>
  <c r="G31" i="30"/>
  <c r="G25" i="30"/>
  <c r="H27" i="30"/>
  <c r="J33" i="30"/>
  <c r="G29" i="30"/>
  <c r="K30" i="30"/>
  <c r="M30" i="30"/>
  <c r="N28" i="30"/>
  <c r="K27" i="30"/>
  <c r="N25" i="30"/>
  <c r="H30" i="30"/>
  <c r="M25" i="30"/>
  <c r="H32" i="30"/>
  <c r="L28" i="30"/>
  <c r="F29" i="30"/>
  <c r="K31" i="30"/>
  <c r="N30" i="30"/>
  <c r="G28" i="30"/>
  <c r="L24" i="30"/>
  <c r="K26" i="30"/>
  <c r="K24" i="30"/>
  <c r="F31" i="30"/>
  <c r="M27" i="30"/>
  <c r="I29" i="30"/>
  <c r="F28" i="30"/>
  <c r="K25" i="30"/>
  <c r="J27" i="30"/>
  <c r="J25" i="30"/>
  <c r="G27" i="30"/>
  <c r="G33" i="30"/>
  <c r="F26" i="30"/>
  <c r="H29" i="30"/>
  <c r="G24" i="30"/>
  <c r="F27" i="30"/>
  <c r="I25" i="30"/>
  <c r="N27" i="30"/>
  <c r="M32" i="30"/>
  <c r="J28" i="30"/>
  <c r="F25" i="30"/>
  <c r="H24" i="30"/>
  <c r="N24" i="30"/>
  <c r="N29" i="30"/>
  <c r="H33" i="30"/>
  <c r="M29" i="30"/>
  <c r="J31" i="30"/>
  <c r="K33" i="30"/>
  <c r="I32" i="30"/>
  <c r="N31" i="30"/>
  <c r="F33" i="30"/>
  <c r="K43" i="30"/>
  <c r="K49" i="30"/>
  <c r="J48" i="30"/>
  <c r="K44" i="30"/>
  <c r="G46" i="30"/>
  <c r="L47" i="30"/>
  <c r="N45" i="30"/>
  <c r="F42" i="30"/>
  <c r="M45" i="30"/>
  <c r="M43" i="30"/>
  <c r="J49" i="30"/>
  <c r="H50" i="30"/>
  <c r="G44" i="30"/>
  <c r="N49" i="30"/>
  <c r="M49" i="30"/>
  <c r="L49" i="30"/>
  <c r="L46" i="30"/>
  <c r="L48" i="30"/>
  <c r="N47" i="30"/>
  <c r="M50" i="30"/>
  <c r="J45" i="30"/>
  <c r="L41" i="30"/>
  <c r="J44" i="30"/>
  <c r="M41" i="30"/>
  <c r="I46" i="30"/>
  <c r="K41" i="30"/>
  <c r="H25" i="30"/>
  <c r="I27" i="30"/>
  <c r="I28" i="30"/>
  <c r="L32" i="30"/>
  <c r="G30" i="30"/>
  <c r="K29" i="30"/>
  <c r="M31" i="30"/>
  <c r="M28" i="30"/>
  <c r="N33" i="30"/>
  <c r="I31" i="30"/>
  <c r="H28" i="30"/>
  <c r="N26" i="30"/>
  <c r="F32" i="30"/>
  <c r="I48" i="30"/>
  <c r="F50" i="30"/>
  <c r="L45" i="30"/>
  <c r="L42" i="30"/>
  <c r="G49" i="30"/>
  <c r="F45" i="30"/>
  <c r="J42" i="30"/>
  <c r="G48" i="30"/>
  <c r="G41" i="30"/>
  <c r="G47" i="30"/>
  <c r="G43" i="30"/>
  <c r="H41" i="30"/>
  <c r="K50" i="30"/>
  <c r="J47" i="30"/>
  <c r="H47" i="30"/>
  <c r="F47" i="30"/>
  <c r="L43" i="30"/>
  <c r="I49" i="30"/>
  <c r="H49" i="30"/>
  <c r="L30" i="30"/>
  <c r="I33" i="30"/>
  <c r="G32" i="30"/>
  <c r="J26" i="30"/>
  <c r="F30" i="30"/>
  <c r="J30" i="30"/>
  <c r="F24" i="30"/>
  <c r="L31" i="30"/>
  <c r="K32" i="30"/>
  <c r="J29" i="30"/>
  <c r="I26" i="30"/>
  <c r="F30" i="14" l="1"/>
  <c r="A35" i="14" s="1"/>
  <c r="D22" i="32" s="1"/>
  <c r="F31" i="14" l="1"/>
  <c r="B35" i="14" s="1"/>
  <c r="E22" i="32" s="1"/>
  <c r="F35" i="14" l="1"/>
</calcChain>
</file>

<file path=xl/comments1.xml><?xml version="1.0" encoding="utf-8"?>
<comments xmlns="http://schemas.openxmlformats.org/spreadsheetml/2006/main">
  <authors>
    <author>sanjob</author>
  </authors>
  <commentList>
    <comment ref="K163" authorId="0" shapeId="0">
      <text>
        <r>
          <rPr>
            <b/>
            <sz val="8"/>
            <color indexed="81"/>
            <rFont val="Tahoma"/>
            <family val="2"/>
          </rPr>
          <t>sanjob:</t>
        </r>
        <r>
          <rPr>
            <sz val="8"/>
            <color indexed="81"/>
            <rFont val="Tahoma"/>
            <family val="2"/>
          </rPr>
          <t xml:space="preserve">
ammonito Martinelli</t>
        </r>
      </text>
    </comment>
  </commentList>
</comments>
</file>

<file path=xl/sharedStrings.xml><?xml version="1.0" encoding="utf-8"?>
<sst xmlns="http://schemas.openxmlformats.org/spreadsheetml/2006/main" count="1160" uniqueCount="635">
  <si>
    <t>Federazione Italiana Sport Calcio da Tavolo</t>
  </si>
  <si>
    <t>Pts</t>
  </si>
  <si>
    <t>G</t>
  </si>
  <si>
    <t>V</t>
  </si>
  <si>
    <t>N</t>
  </si>
  <si>
    <t>P</t>
  </si>
  <si>
    <t>GF</t>
  </si>
  <si>
    <t>GS</t>
  </si>
  <si>
    <t>DG</t>
  </si>
  <si>
    <t>Qualificato</t>
  </si>
  <si>
    <t>Incontri</t>
  </si>
  <si>
    <t>Risultato</t>
  </si>
  <si>
    <t>Arbitro</t>
  </si>
  <si>
    <t>Giocatore A</t>
  </si>
  <si>
    <t>Giocatore B</t>
  </si>
  <si>
    <t>SEMIFINALI</t>
  </si>
  <si>
    <t>GIRONE 1</t>
  </si>
  <si>
    <t>GIRONE 2</t>
  </si>
  <si>
    <t>FINALE</t>
  </si>
  <si>
    <t>TURNI DI GIOCO</t>
  </si>
  <si>
    <t>Campo</t>
  </si>
  <si>
    <t>Categoria</t>
  </si>
  <si>
    <t>rank</t>
  </si>
  <si>
    <t>seed</t>
  </si>
  <si>
    <t>club</t>
  </si>
  <si>
    <t>#</t>
  </si>
  <si>
    <t>Master Sanremo</t>
  </si>
  <si>
    <t>Giocatore</t>
  </si>
  <si>
    <t>Bologna Tigers</t>
  </si>
  <si>
    <t>Perugia</t>
  </si>
  <si>
    <t>nome e cognome</t>
  </si>
  <si>
    <t>Daniele Pochesci</t>
  </si>
  <si>
    <t>Andrea Di Vincenzo</t>
  </si>
  <si>
    <t>Sessana 1982</t>
  </si>
  <si>
    <t>Alessandro Salvioli</t>
  </si>
  <si>
    <t>Catania</t>
  </si>
  <si>
    <t>CADETTI</t>
  </si>
  <si>
    <t>Reggio 2004</t>
  </si>
  <si>
    <t>Bruzia</t>
  </si>
  <si>
    <t>Matteo Ciccarelli</t>
  </si>
  <si>
    <t>F.I.S.C.T.</t>
  </si>
  <si>
    <t>Simone Balbo</t>
  </si>
  <si>
    <t>Napoli 2000</t>
  </si>
  <si>
    <t>Luigi Prete</t>
  </si>
  <si>
    <t>Turno 1  -  Ore 10,00</t>
  </si>
  <si>
    <t>Diego Tagliaferri</t>
  </si>
  <si>
    <t>Giovanni Volpi</t>
  </si>
  <si>
    <t>Elenco iscritti  -  Chianciano Terme, 19-20 novembre 2011</t>
  </si>
  <si>
    <t>COPPA ITALIA 2011</t>
  </si>
  <si>
    <t>Vincenzo Riccio</t>
  </si>
  <si>
    <t>Girone</t>
  </si>
  <si>
    <t>1/2</t>
  </si>
  <si>
    <t>Finale</t>
  </si>
  <si>
    <t>Gironi</t>
  </si>
  <si>
    <t>Biella</t>
  </si>
  <si>
    <t>Lugo Roosters</t>
  </si>
  <si>
    <t>Firenze</t>
  </si>
  <si>
    <t>Bagheria</t>
  </si>
  <si>
    <t>Messina</t>
  </si>
  <si>
    <t>Turno 2  -  Ore 10,45</t>
  </si>
  <si>
    <t>Turno 3  -  Ore 11,30</t>
  </si>
  <si>
    <t>Turno 4  -  Ore 12,15</t>
  </si>
  <si>
    <t>Turno 5  -  Ore 13,00</t>
  </si>
  <si>
    <t>Turno 6  -  Ore 13,45</t>
  </si>
  <si>
    <t>Turno 7  -  Ore 14,35</t>
  </si>
  <si>
    <t>Turno 8  -  Ore 15,25</t>
  </si>
  <si>
    <t>Turno 9  -  Ore 16,15</t>
  </si>
  <si>
    <t>Turno 10  -  Ore 17,15</t>
  </si>
  <si>
    <t>Turno 11  -  Ore 18,15</t>
  </si>
  <si>
    <t>Turno 12  -  Ore 19,15</t>
  </si>
  <si>
    <t>Bari Saverio</t>
  </si>
  <si>
    <t>Patruno Gerardo</t>
  </si>
  <si>
    <t>Di Vincenzo Andrea</t>
  </si>
  <si>
    <t>Canicchio Lucio</t>
  </si>
  <si>
    <t>Gasparini  Ferdinando</t>
  </si>
  <si>
    <t>Bertelli Daniele</t>
  </si>
  <si>
    <t>Nastasi Massimiliano</t>
  </si>
  <si>
    <t>Licheri Emanuele</t>
  </si>
  <si>
    <t>Finardi Paolo</t>
  </si>
  <si>
    <t>Longo Santo</t>
  </si>
  <si>
    <t>Di Vito Luigi</t>
  </si>
  <si>
    <t>Croatti Massimiliano</t>
  </si>
  <si>
    <t>Russo Ivano</t>
  </si>
  <si>
    <t>Manganello Mauro</t>
  </si>
  <si>
    <t>Calonico Gianfranco</t>
  </si>
  <si>
    <t>Bolognino Massimo</t>
  </si>
  <si>
    <t>Giannarelli Enrico</t>
  </si>
  <si>
    <t>Apollo Alberto</t>
  </si>
  <si>
    <t>Varriale Vincenzo</t>
  </si>
  <si>
    <t>Real Celeste Stabiae</t>
  </si>
  <si>
    <t>Guzzetta Giuseppe</t>
  </si>
  <si>
    <t>Torano Francesco</t>
  </si>
  <si>
    <t>Salvioli Alessandro</t>
  </si>
  <si>
    <t>Mazzilli Michelangelo</t>
  </si>
  <si>
    <t>Casentini Andrea</t>
  </si>
  <si>
    <t>Testa Enrico</t>
  </si>
  <si>
    <t>Perazzo Marco</t>
  </si>
  <si>
    <t>Iorio Alex</t>
  </si>
  <si>
    <t>Fedele Fabrizio</t>
  </si>
  <si>
    <t>Stellato Fabio</t>
  </si>
  <si>
    <t>Nappini Simone</t>
  </si>
  <si>
    <t>Pochesci Daniele</t>
  </si>
  <si>
    <t>Martinelli Luca</t>
  </si>
  <si>
    <t>Ifrigerio Rosario</t>
  </si>
  <si>
    <t>Monticelli Gaetano</t>
  </si>
  <si>
    <t>Petrini Mauro</t>
  </si>
  <si>
    <t>Napolitano Nicky</t>
  </si>
  <si>
    <t>Vagnoni Augusto</t>
  </si>
  <si>
    <t>Peluso Fabio</t>
  </si>
  <si>
    <t>Silvestri Giancarlo</t>
  </si>
  <si>
    <t>Riccio Vincenzo</t>
  </si>
  <si>
    <t>Ottone Alessandro</t>
  </si>
  <si>
    <t>Salvati Mauro</t>
  </si>
  <si>
    <t>Capossela Stefano</t>
  </si>
  <si>
    <t>Turno 1</t>
  </si>
  <si>
    <t>Turno 3</t>
  </si>
  <si>
    <t>Turno 2</t>
  </si>
  <si>
    <t>Turno 4</t>
  </si>
  <si>
    <t>Turno 5</t>
  </si>
  <si>
    <t>Turno 7</t>
  </si>
  <si>
    <t>Turno 6</t>
  </si>
  <si>
    <t>Turno 8</t>
  </si>
  <si>
    <t>Turno 9</t>
  </si>
  <si>
    <t>Turno 10</t>
  </si>
  <si>
    <t>Turno 11</t>
  </si>
  <si>
    <t>Turno 12</t>
  </si>
  <si>
    <t>Fratelli Bari, Reggio Emilia</t>
  </si>
  <si>
    <t>Tigers Lab</t>
  </si>
  <si>
    <t>Arabona</t>
  </si>
  <si>
    <t>Bagnato Bruno</t>
  </si>
  <si>
    <t>Torano Pasquale</t>
  </si>
  <si>
    <t>Suffritti Matteo</t>
  </si>
  <si>
    <t>Silveri Gabriele</t>
  </si>
  <si>
    <t>Subazzoli Alessandro</t>
  </si>
  <si>
    <t>Ciabattoni Luca</t>
  </si>
  <si>
    <t>Ferrante Saverio</t>
  </si>
  <si>
    <t>Del Brocco Gianmarco</t>
  </si>
  <si>
    <t>Ciraolo Carlo</t>
  </si>
  <si>
    <t>Volpi Giovanni</t>
  </si>
  <si>
    <t xml:space="preserve">Riccobene Francesco </t>
  </si>
  <si>
    <t>Silvestri Giuseppe</t>
  </si>
  <si>
    <t>Vinciguerra Emiliano</t>
  </si>
  <si>
    <t>Della Monaca Daniele</t>
  </si>
  <si>
    <t>Brillantino Maurizio</t>
  </si>
  <si>
    <t>Savastio Gianfranco</t>
  </si>
  <si>
    <t>Robertiello Sergio</t>
  </si>
  <si>
    <t>Trivelli Simone</t>
  </si>
  <si>
    <t>Battaglia Giuseppe</t>
  </si>
  <si>
    <t>Baroni Luigi</t>
  </si>
  <si>
    <t>Ischio Paolo</t>
  </si>
  <si>
    <t>Lazzaretti Patrizio</t>
  </si>
  <si>
    <t>Giudice Michele</t>
  </si>
  <si>
    <t>Salvadori Luca</t>
  </si>
  <si>
    <t>Farano Luca</t>
  </si>
  <si>
    <t>Sepe Pasquale</t>
  </si>
  <si>
    <t>Del Brocco Matteo</t>
  </si>
  <si>
    <t>Ricco Bernardo</t>
  </si>
  <si>
    <t>Mazzeo Bruno</t>
  </si>
  <si>
    <t>La Pietra Simongiorgio</t>
  </si>
  <si>
    <t>Vezzo Maurizio</t>
  </si>
  <si>
    <t>Prete Luigi</t>
  </si>
  <si>
    <t>Signori Daniele</t>
  </si>
  <si>
    <t>Pucci Gianluca</t>
  </si>
  <si>
    <t>Panebianco Giuseppe</t>
  </si>
  <si>
    <t>Schiavi Luca</t>
  </si>
  <si>
    <t>Vergoni Roberto</t>
  </si>
  <si>
    <t>Bonciani Marco</t>
  </si>
  <si>
    <t>Mariotto Paolo</t>
  </si>
  <si>
    <t>Visani Davide</t>
  </si>
  <si>
    <t>Esposito Giosuè</t>
  </si>
  <si>
    <t>Esposito Massimo</t>
  </si>
  <si>
    <t>Bartolucci Enzo</t>
  </si>
  <si>
    <t>Pini Luca</t>
  </si>
  <si>
    <t>Stoto Mattia</t>
  </si>
  <si>
    <t>Sommella Pietro</t>
  </si>
  <si>
    <t>Evangelisti Stefano</t>
  </si>
  <si>
    <t>Barone Paolo</t>
  </si>
  <si>
    <t>Masini Mirco</t>
  </si>
  <si>
    <t>Picano Michele</t>
  </si>
  <si>
    <t>Ancarola Genny</t>
  </si>
  <si>
    <t>Chierici Matteo</t>
  </si>
  <si>
    <t>Riccio Alessio</t>
  </si>
  <si>
    <t>Scarduelli Marcello</t>
  </si>
  <si>
    <t>Faraoni Simone</t>
  </si>
  <si>
    <t>Fazio Giulio</t>
  </si>
  <si>
    <t>Montuori Luigi</t>
  </si>
  <si>
    <t>Cuzzocrea Leandro</t>
  </si>
  <si>
    <t>Sella Filippo</t>
  </si>
  <si>
    <t>Ronzani Federico</t>
  </si>
  <si>
    <t>Cecchetti Tommaso</t>
  </si>
  <si>
    <t>Lanzi Paolo</t>
  </si>
  <si>
    <t>Cuzzocrea Maurizio</t>
  </si>
  <si>
    <t>Nucci Giulio</t>
  </si>
  <si>
    <t>Banditelli Mario</t>
  </si>
  <si>
    <t>Malvaso Fabio</t>
  </si>
  <si>
    <t>Cecchetti Alessandro</t>
  </si>
  <si>
    <t>Poggiali Nicola</t>
  </si>
  <si>
    <t>Lorusso Fulvio</t>
  </si>
  <si>
    <t>Brunelli Marco</t>
  </si>
  <si>
    <t>Meoni Massimiliano</t>
  </si>
  <si>
    <t>Ferrucci Michele</t>
  </si>
  <si>
    <t>Sasso Gaetano</t>
  </si>
  <si>
    <t>Riccardi Giovanni</t>
  </si>
  <si>
    <t>Carravetta Paolo</t>
  </si>
  <si>
    <t>Figus Gianluca</t>
  </si>
  <si>
    <t>Barrella Massimo</t>
  </si>
  <si>
    <t>Napolitano Vincenzo</t>
  </si>
  <si>
    <t>Agnorelli Bini Andrea</t>
  </si>
  <si>
    <t>Fanti Pietro</t>
  </si>
  <si>
    <t>Lubrano Alfredo</t>
  </si>
  <si>
    <t>Belloni Fabio</t>
  </si>
  <si>
    <t>Alessi Carlo</t>
  </si>
  <si>
    <t>Mastrantuono Gianfranco</t>
  </si>
  <si>
    <t>Cerullo Livio</t>
  </si>
  <si>
    <t>Feletti Jacopo</t>
  </si>
  <si>
    <t>Schiavone Massimiliano</t>
  </si>
  <si>
    <t>Lauretti Marco</t>
  </si>
  <si>
    <t>Santanicchia Cesare</t>
  </si>
  <si>
    <t>Di Vito Raffaele</t>
  </si>
  <si>
    <t>Ielapi Pietro</t>
  </si>
  <si>
    <t>Gentile Antonio</t>
  </si>
  <si>
    <t>Ogno Giuseppe</t>
  </si>
  <si>
    <t>Bressi Francesco</t>
  </si>
  <si>
    <t>Nappa Vincenzo</t>
  </si>
  <si>
    <t>Tricoli Tommaso</t>
  </si>
  <si>
    <t>Arca Alessandro</t>
  </si>
  <si>
    <t>Cristiano Paolo</t>
  </si>
  <si>
    <t>Trenta Corrado</t>
  </si>
  <si>
    <t>Marzocchi Mirco</t>
  </si>
  <si>
    <t>Frascarelli Giovanni</t>
  </si>
  <si>
    <t>Di Somma Giovanni</t>
  </si>
  <si>
    <t>Lamberti Marco</t>
  </si>
  <si>
    <t>Preziuso Manfredo</t>
  </si>
  <si>
    <t>Battista Umberto</t>
  </si>
  <si>
    <t>Colella Leonardo</t>
  </si>
  <si>
    <t>Schito Riccardo</t>
  </si>
  <si>
    <t>Preziuso Ferdinando</t>
  </si>
  <si>
    <t>Tonietti Giovanni</t>
  </si>
  <si>
    <t>De Berardinis Marco</t>
  </si>
  <si>
    <t>Vezzuto Pasquale</t>
  </si>
  <si>
    <t>Micheletti Oriano</t>
  </si>
  <si>
    <t>Corradi Mario</t>
  </si>
  <si>
    <t>Flamini Stefano</t>
  </si>
  <si>
    <t>Balbo Simone</t>
  </si>
  <si>
    <t>Battista Luca</t>
  </si>
  <si>
    <t>Peluso Antonio</t>
  </si>
  <si>
    <t>Ciccarelli Andrea</t>
  </si>
  <si>
    <t>Tagliaferri Diego</t>
  </si>
  <si>
    <t>Solari Federico</t>
  </si>
  <si>
    <t>Lena Gianmaria</t>
  </si>
  <si>
    <t>Cerbone Lucio</t>
  </si>
  <si>
    <t>Esposito Simone</t>
  </si>
  <si>
    <t>Sforza Michelangelo</t>
  </si>
  <si>
    <t>Ciccarelli Matteo</t>
  </si>
  <si>
    <t>Panebianco Claudio</t>
  </si>
  <si>
    <t>Cubeta Filippo</t>
  </si>
  <si>
    <t>Di Vito Marco</t>
  </si>
  <si>
    <t>Amatelli Alessandro</t>
  </si>
  <si>
    <t>Fucci Antonio</t>
  </si>
  <si>
    <t>Tamburri Lorenzo</t>
  </si>
  <si>
    <t>Preziuso Marco</t>
  </si>
  <si>
    <t>Gentile Ernesto</t>
  </si>
  <si>
    <t>Giuffrè Armando</t>
  </si>
  <si>
    <t>Di Somma Alessandro</t>
  </si>
  <si>
    <t>Preziuso Andrea</t>
  </si>
  <si>
    <t>Esposto Giovanni</t>
  </si>
  <si>
    <t>Cavallo Maurizio</t>
  </si>
  <si>
    <t>Gessi Emanuele</t>
  </si>
  <si>
    <t>Galasso Giulio</t>
  </si>
  <si>
    <t>Brillantino Matteo</t>
  </si>
  <si>
    <t>Giudice Leonardo</t>
  </si>
  <si>
    <t>Vezzuto Francesco</t>
  </si>
  <si>
    <t>Cristiano Marco</t>
  </si>
  <si>
    <t>Preziuso Mattia</t>
  </si>
  <si>
    <t>De Angelis Milian</t>
  </si>
  <si>
    <t>Riccio Luca</t>
  </si>
  <si>
    <t>Artale Mirko</t>
  </si>
  <si>
    <t>Napolitano Domenico</t>
  </si>
  <si>
    <t>Forlani Paola</t>
  </si>
  <si>
    <t>Guercia Sara</t>
  </si>
  <si>
    <t>Brillantino Giulia</t>
  </si>
  <si>
    <t>Guercia Gaia</t>
  </si>
  <si>
    <t>Ascoli</t>
  </si>
  <si>
    <t>Spareggio</t>
  </si>
  <si>
    <t>da Designare</t>
  </si>
  <si>
    <t>Atletico Vibo</t>
  </si>
  <si>
    <t>Black &amp; Blue Pisa</t>
  </si>
  <si>
    <t>Blèk En Blù, Pisa</t>
  </si>
  <si>
    <t>Blackrose '98</t>
  </si>
  <si>
    <t>Blèk Ros '98</t>
  </si>
  <si>
    <t>Bologna Tàighers</t>
  </si>
  <si>
    <t>Brasilia Chieti</t>
  </si>
  <si>
    <t>Breda Pistoia</t>
  </si>
  <si>
    <t>Castiglione Del Lago</t>
  </si>
  <si>
    <t>Cct Roma</t>
  </si>
  <si>
    <t>Cosenza</t>
  </si>
  <si>
    <t>Eagles Napoli</t>
  </si>
  <si>
    <t>Igols, Napoli</t>
  </si>
  <si>
    <t>F.Lli Bari Re</t>
  </si>
  <si>
    <t>Fiamme Azzurre Roma</t>
  </si>
  <si>
    <t>Fighters Napoli</t>
  </si>
  <si>
    <t>Fàiters Napoli</t>
  </si>
  <si>
    <t>Fighters Napoli "B"</t>
  </si>
  <si>
    <t>Fàiters Napoli, "B"</t>
  </si>
  <si>
    <t>Flickers Milano</t>
  </si>
  <si>
    <t>Flìchers Milano</t>
  </si>
  <si>
    <t>Foggia</t>
  </si>
  <si>
    <t>Grosseto</t>
  </si>
  <si>
    <t>Hawks Treviso</t>
  </si>
  <si>
    <t>Houx Treviso</t>
  </si>
  <si>
    <t>Lazio Tfc</t>
  </si>
  <si>
    <t>Leonessa Brescia</t>
  </si>
  <si>
    <t>Lugo Ruusters</t>
  </si>
  <si>
    <t>Papata Group Ponticino</t>
  </si>
  <si>
    <t>Papata Grupu, Ponticino</t>
  </si>
  <si>
    <t>Acs Perugia</t>
  </si>
  <si>
    <t>Phoenix Salerno</t>
  </si>
  <si>
    <t>Fenecs, Salerno</t>
  </si>
  <si>
    <t>Pierce 14 Monf.To</t>
  </si>
  <si>
    <t>Pièrce 14 Monferrato</t>
  </si>
  <si>
    <t>Real Celeste Stabie</t>
  </si>
  <si>
    <t>Spezia Nfbc</t>
  </si>
  <si>
    <t>Stella Artois Milano</t>
  </si>
  <si>
    <t>Stella Artùà Milano</t>
  </si>
  <si>
    <t>Stradivari Cremona</t>
  </si>
  <si>
    <t>Stradivari, Cremona</t>
  </si>
  <si>
    <t>Subbito Gol Ferrara</t>
  </si>
  <si>
    <t>Sùbbito Gol Ferrara</t>
  </si>
  <si>
    <t>Tàighers Lab</t>
  </si>
  <si>
    <t>Virtus 4 Strade Rieti</t>
  </si>
  <si>
    <t>Virtuss Quattro Strade Rieti</t>
  </si>
  <si>
    <t>Warriors Torino</t>
  </si>
  <si>
    <t>Wòrriors Torino</t>
  </si>
  <si>
    <t>Andrea Agnorelli</t>
  </si>
  <si>
    <t>Carlo Alessi</t>
  </si>
  <si>
    <t>Alessandro Amatelli</t>
  </si>
  <si>
    <t>Genny Ancarola</t>
  </si>
  <si>
    <t>Andriano Crìstiam</t>
  </si>
  <si>
    <t>Crìstiam Andriano</t>
  </si>
  <si>
    <t>Alberto Apollo</t>
  </si>
  <si>
    <t>Alessandro Arca</t>
  </si>
  <si>
    <t>Mirko Artale</t>
  </si>
  <si>
    <t>Bàcchin Stefano</t>
  </si>
  <si>
    <t>Stefano Bàcchin</t>
  </si>
  <si>
    <t>Bruno Bagnato</t>
  </si>
  <si>
    <t>Balzàno Romualdo</t>
  </si>
  <si>
    <t>Romualdo Balzàno</t>
  </si>
  <si>
    <t>Balzàno Romuàldo</t>
  </si>
  <si>
    <t>Romuàldo Balzàno</t>
  </si>
  <si>
    <t>Mario Banditelli</t>
  </si>
  <si>
    <t>Saverio Bari</t>
  </si>
  <si>
    <t>Paolo Barone</t>
  </si>
  <si>
    <t>Luigi Baroni</t>
  </si>
  <si>
    <t>Massimo Barrella</t>
  </si>
  <si>
    <t>Enzo Bartolucci</t>
  </si>
  <si>
    <t>Giuseppe Battaglia</t>
  </si>
  <si>
    <t>Luca Battista</t>
  </si>
  <si>
    <t>Umberto Battista</t>
  </si>
  <si>
    <t>Fabio Belloni</t>
  </si>
  <si>
    <t>Daniele Bertelli</t>
  </si>
  <si>
    <t>Boden De Sciàt Marcello</t>
  </si>
  <si>
    <t>Marcello Boden  De Sciatelàrd</t>
  </si>
  <si>
    <t>Massimo Bolognino</t>
  </si>
  <si>
    <t>Marco Bonciani</t>
  </si>
  <si>
    <t>Bòrgo Nicola</t>
  </si>
  <si>
    <t>Nicola Bòrgo</t>
  </si>
  <si>
    <t>Francèsco Bressi</t>
  </si>
  <si>
    <t>Giulia Brillantino</t>
  </si>
  <si>
    <t>Matteo Brillantino</t>
  </si>
  <si>
    <t>Maurizio Brillantino</t>
  </si>
  <si>
    <t>Marco Brunelli</t>
  </si>
  <si>
    <t>Ca Lcàgno Daniele</t>
  </si>
  <si>
    <t>Daniele Calcagno</t>
  </si>
  <si>
    <t>Calò Giosef</t>
  </si>
  <si>
    <t>Giosef Calò</t>
  </si>
  <si>
    <t>Gianfranco Calonico</t>
  </si>
  <si>
    <t>Lucio Canicchio</t>
  </si>
  <si>
    <t>Capèlli Andrea</t>
  </si>
  <si>
    <t>Andrea Capèlli</t>
  </si>
  <si>
    <t>Stefano Capossela</t>
  </si>
  <si>
    <t>Paolo Carravetta</t>
  </si>
  <si>
    <t>Andrea Casentini</t>
  </si>
  <si>
    <t>Casentini Rodol Fo</t>
  </si>
  <si>
    <t>Rodol Fo Casentini</t>
  </si>
  <si>
    <t>Maurizio Cavallo</t>
  </si>
  <si>
    <t>Caviglia Màicol</t>
  </si>
  <si>
    <t>Màicol Caviglia</t>
  </si>
  <si>
    <t>Alessandro Cecchetti</t>
  </si>
  <si>
    <t>Tommaso Cecchetti</t>
  </si>
  <si>
    <t>Lucio Cerbone</t>
  </si>
  <si>
    <t>Livio Cerullo</t>
  </si>
  <si>
    <t>Matteo Chierici</t>
  </si>
  <si>
    <t>Luca Ciabattoni</t>
  </si>
  <si>
    <t>Ciàno Massimo</t>
  </si>
  <si>
    <t>Massimo Ciàno</t>
  </si>
  <si>
    <t>Andrea Ciccarelli</t>
  </si>
  <si>
    <t>Carlo Ciraolo</t>
  </si>
  <si>
    <t>Colàngelo Luca</t>
  </si>
  <si>
    <t>Luca Colàngelo</t>
  </si>
  <si>
    <t>Leonardo Colella</t>
  </si>
  <si>
    <t>Mario Corradi</t>
  </si>
  <si>
    <t>Cotronèi Salvatore</t>
  </si>
  <si>
    <t>Salvatore Cotronèi</t>
  </si>
  <si>
    <t>Marco Cristiano</t>
  </si>
  <si>
    <t>Paolo Cristiano</t>
  </si>
  <si>
    <t>Massimiliano Croàtti</t>
  </si>
  <si>
    <t>Filippo Cubeta</t>
  </si>
  <si>
    <t>Leandro Cuzzocrea</t>
  </si>
  <si>
    <t>Maurizio Cuzzocrea</t>
  </si>
  <si>
    <t>Mìlian De Angelis</t>
  </si>
  <si>
    <t>Marco De Berardinis</t>
  </si>
  <si>
    <t>De Rogati Nùnzia</t>
  </si>
  <si>
    <t>Nùnzia De Rogati</t>
  </si>
  <si>
    <t>Gianmarco Del Brocco</t>
  </si>
  <si>
    <t>Matteo Del Brocco</t>
  </si>
  <si>
    <t>Daniele Della Monaca</t>
  </si>
  <si>
    <t>Alessandro Di Somma</t>
  </si>
  <si>
    <t>Giovanni Di Somma</t>
  </si>
  <si>
    <t>Luigi Di Vito</t>
  </si>
  <si>
    <t>Marco Di Vito</t>
  </si>
  <si>
    <t>Raffaele Di</t>
  </si>
  <si>
    <t>Dotto, William</t>
  </si>
  <si>
    <t>William Dotto,</t>
  </si>
  <si>
    <t>Dzagarella Luigi</t>
  </si>
  <si>
    <t>Luigi Dzagarella</t>
  </si>
  <si>
    <t>Dzambello Luca</t>
  </si>
  <si>
    <t>Luca Dzambello</t>
  </si>
  <si>
    <t>Dzambello Paolo</t>
  </si>
  <si>
    <t>Paolo Dzambello</t>
  </si>
  <si>
    <t>Dzangla Andrea</t>
  </si>
  <si>
    <t>Andrea Dzangla</t>
  </si>
  <si>
    <t>Dzava Edoardo</t>
  </si>
  <si>
    <t>Edoardo Dzava</t>
  </si>
  <si>
    <t>Giosùe, Esposito</t>
  </si>
  <si>
    <t>Massimo Esposito</t>
  </si>
  <si>
    <t>Simone Esposito</t>
  </si>
  <si>
    <t>Giovanni Esposito</t>
  </si>
  <si>
    <t>Stefano Evangelisti</t>
  </si>
  <si>
    <t>Pietro Fanti</t>
  </si>
  <si>
    <t>Luca Farrano</t>
  </si>
  <si>
    <t>Simone Faraoni</t>
  </si>
  <si>
    <t>Giulio Fazio</t>
  </si>
  <si>
    <t>Fabrizio Fedele</t>
  </si>
  <si>
    <t>Jacopo Feletti</t>
  </si>
  <si>
    <t>Saverio Ferrante</t>
  </si>
  <si>
    <t>Michele Ferrucci</t>
  </si>
  <si>
    <t>Gianluca Figus</t>
  </si>
  <si>
    <t>Paolo Finardi</t>
  </si>
  <si>
    <t>Stefano Flamini</t>
  </si>
  <si>
    <t>Paola Forlani</t>
  </si>
  <si>
    <t>Giovanni Frascarelli</t>
  </si>
  <si>
    <t>Friàr Max</t>
  </si>
  <si>
    <t>Max Friàr</t>
  </si>
  <si>
    <t>Antonio Fucci</t>
  </si>
  <si>
    <t>Ga Lasso Beniamino</t>
  </si>
  <si>
    <t>Beniamino Galasso</t>
  </si>
  <si>
    <t>Giulio Galasso</t>
  </si>
  <si>
    <t>Ferdinando Gasparini</t>
  </si>
  <si>
    <t>Antonio Gentile</t>
  </si>
  <si>
    <t>Ernesto Gentile</t>
  </si>
  <si>
    <t>Gentile, Luca</t>
  </si>
  <si>
    <t>Luca Gentile,</t>
  </si>
  <si>
    <t>Emanuele Gessi</t>
  </si>
  <si>
    <t>Enrico Giannarelli</t>
  </si>
  <si>
    <t>Gion Scotta Maurizio</t>
  </si>
  <si>
    <t>Maurizio Gion Scotta</t>
  </si>
  <si>
    <t>Leonardo Giudice</t>
  </si>
  <si>
    <t>Michele Giudice</t>
  </si>
  <si>
    <t>Armando Giuffrè</t>
  </si>
  <si>
    <t>Gaia Guercia</t>
  </si>
  <si>
    <t>Sara Guercia</t>
  </si>
  <si>
    <t>Giuseppe Guzzetta</t>
  </si>
  <si>
    <t>Pietro Ielapi</t>
  </si>
  <si>
    <t>Rosario Ifrigerio</t>
  </si>
  <si>
    <t>Alex Iorio</t>
  </si>
  <si>
    <t>Paolo Ischio</t>
  </si>
  <si>
    <t>Simongiorgio La Pietra</t>
  </si>
  <si>
    <t>Marco Lamberti</t>
  </si>
  <si>
    <t>Paolo Lanzi</t>
  </si>
  <si>
    <t>Marco Lauretti</t>
  </si>
  <si>
    <t>Patrizio Lazzaretti</t>
  </si>
  <si>
    <t>Gianmaria Lena</t>
  </si>
  <si>
    <t>Lèpore Massimiliano</t>
  </si>
  <si>
    <t>Massimiliano Lèpore</t>
  </si>
  <si>
    <t>Emanuele Licheri</t>
  </si>
  <si>
    <t>Lo Iàcono Simone</t>
  </si>
  <si>
    <t>Simone Lo Iàcono</t>
  </si>
  <si>
    <t>Santo Longo</t>
  </si>
  <si>
    <t>Fulvio Lorusso</t>
  </si>
  <si>
    <t>Alfredo Lubrano</t>
  </si>
  <si>
    <t>Fabio Malvaso</t>
  </si>
  <si>
    <t>Mauro Manganello</t>
  </si>
  <si>
    <t>Paolo Mariotto</t>
  </si>
  <si>
    <t>Luca Martinelli</t>
  </si>
  <si>
    <t>Mirco Marzocchi</t>
  </si>
  <si>
    <t>Mirco Masini</t>
  </si>
  <si>
    <t>Gianfranco Mastrantuono</t>
  </si>
  <si>
    <t>Mattiàngeli Federico</t>
  </si>
  <si>
    <t>Federico Mattiàngeli</t>
  </si>
  <si>
    <t>Mattiàngeli Francesco</t>
  </si>
  <si>
    <t>Francèsco Mattiàngeli</t>
  </si>
  <si>
    <t>Bruno Mazzeo</t>
  </si>
  <si>
    <t>Michelangelo Mazzilli</t>
  </si>
  <si>
    <t>Melìa Carlo</t>
  </si>
  <si>
    <t>Carlo Melìa</t>
  </si>
  <si>
    <t>Massimiliano Meoni</t>
  </si>
  <si>
    <t>Oriano Micheletti</t>
  </si>
  <si>
    <t>Gaetano Monticelli</t>
  </si>
  <si>
    <t>Luigi Montuori</t>
  </si>
  <si>
    <t>Domenico Napolitano</t>
  </si>
  <si>
    <t>Nicky Napolitano</t>
  </si>
  <si>
    <t>Vincenzo Napolitano</t>
  </si>
  <si>
    <t>Vincenzo Nappa</t>
  </si>
  <si>
    <t>Simone Nappini</t>
  </si>
  <si>
    <t>Massimiliano Nastasi</t>
  </si>
  <si>
    <t>Natòli Alessandro</t>
  </si>
  <si>
    <t>Alessandro Natòli</t>
  </si>
  <si>
    <t>Natòli Cesare</t>
  </si>
  <si>
    <t>Cesare Natòli</t>
  </si>
  <si>
    <t>Giulio Nucci</t>
  </si>
  <si>
    <t>Giuseppe Ogno</t>
  </si>
  <si>
    <t>Oktisi Endi</t>
  </si>
  <si>
    <t>Endi Oktisi</t>
  </si>
  <si>
    <t>Alessandro Ottone</t>
  </si>
  <si>
    <t>Claudio Panebianco</t>
  </si>
  <si>
    <t>Giuseppe Panebianco</t>
  </si>
  <si>
    <t>Gerardo Patruno</t>
  </si>
  <si>
    <t>Antonio Peluso</t>
  </si>
  <si>
    <t>Fabio Peluso</t>
  </si>
  <si>
    <t>Marco Perazzo</t>
  </si>
  <si>
    <t>Mauro Petrini</t>
  </si>
  <si>
    <t>Michele Picano</t>
  </si>
  <si>
    <t>Luca Pini</t>
  </si>
  <si>
    <t>Nicola Poggiali</t>
  </si>
  <si>
    <t>Prèstia Vincenzo</t>
  </si>
  <si>
    <t>Vincenzo Prèstia</t>
  </si>
  <si>
    <t>Andrea Preziuso</t>
  </si>
  <si>
    <t>Ferdinando Preziuso</t>
  </si>
  <si>
    <t>Manfredo Preziuso</t>
  </si>
  <si>
    <t>Marco Preziuso</t>
  </si>
  <si>
    <t>Mattia Preziuso</t>
  </si>
  <si>
    <t>Gianluca Pucci</t>
  </si>
  <si>
    <t>Recàno Alberto</t>
  </si>
  <si>
    <t>Alberto Recàno</t>
  </si>
  <si>
    <t>Giovanni Riccardi</t>
  </si>
  <si>
    <t>Alessio Riccio</t>
  </si>
  <si>
    <t>Luca Riccio</t>
  </si>
  <si>
    <t>Bernardo Ricco</t>
  </si>
  <si>
    <t>Francèsco Riccobene</t>
  </si>
  <si>
    <t>Sergio Robertiello</t>
  </si>
  <si>
    <t>Federico Ronzani</t>
  </si>
  <si>
    <t>Ivano Russo</t>
  </si>
  <si>
    <t>Luca Salvadori</t>
  </si>
  <si>
    <t>Mauro Salvati</t>
  </si>
  <si>
    <t>Cesare Santanicchia</t>
  </si>
  <si>
    <t>Gaetano Sasso</t>
  </si>
  <si>
    <t>Gianfranco Savastio</t>
  </si>
  <si>
    <t>Marcello Scarduelli</t>
  </si>
  <si>
    <t>Luca Schiavi</t>
  </si>
  <si>
    <t>Massimiliano Schiavone</t>
  </si>
  <si>
    <t>Riccardo Schito</t>
  </si>
  <si>
    <t>Sciamus Francesco</t>
  </si>
  <si>
    <t>Francèsco Sciamùs</t>
  </si>
  <si>
    <t>Filippo Sella</t>
  </si>
  <si>
    <t>Pasquale Sepe</t>
  </si>
  <si>
    <t>Michelangelo Sforza</t>
  </si>
  <si>
    <t>Daniele Signori</t>
  </si>
  <si>
    <t>Gabriele Silveri</t>
  </si>
  <si>
    <t>Giancarlo Silvestri</t>
  </si>
  <si>
    <t>Giuseppe Silvestri</t>
  </si>
  <si>
    <t>Federico Solari</t>
  </si>
  <si>
    <t>Pietro Sommella</t>
  </si>
  <si>
    <t>Sorìa Alfredo</t>
  </si>
  <si>
    <t>Alfredo Sorìa</t>
  </si>
  <si>
    <t>Fabio Stellato</t>
  </si>
  <si>
    <t>Mattia Stoto</t>
  </si>
  <si>
    <t>Alessandro Subàzzoli</t>
  </si>
  <si>
    <t>Matteo Suffritti</t>
  </si>
  <si>
    <t>Lorenzo Tamburri</t>
  </si>
  <si>
    <t>Enrico Testa</t>
  </si>
  <si>
    <t>Giovanni Tonietti</t>
  </si>
  <si>
    <t>Francèsco Torano</t>
  </si>
  <si>
    <t>Pasquale Torano</t>
  </si>
  <si>
    <t>Corrado Trenta</t>
  </si>
  <si>
    <t>Tommaso Tricoli</t>
  </si>
  <si>
    <t>Simone Trivelli</t>
  </si>
  <si>
    <t>Augusto Vagnoni</t>
  </si>
  <si>
    <t>Vincenzo Varriale</t>
  </si>
  <si>
    <t>Roberto Vergoni</t>
  </si>
  <si>
    <t>Maurizio Vezzo</t>
  </si>
  <si>
    <t>Francèsco Vezzuto</t>
  </si>
  <si>
    <t>Pasquale Vezzuto</t>
  </si>
  <si>
    <t>Emiliano Vinciguerra</t>
  </si>
  <si>
    <t>Davide Visani</t>
  </si>
  <si>
    <t>Nome</t>
  </si>
  <si>
    <t>Pronuncia</t>
  </si>
  <si>
    <t>team</t>
  </si>
  <si>
    <t>AAA</t>
  </si>
  <si>
    <t>ZZaltro</t>
  </si>
  <si>
    <t>Smaldone Paolo</t>
  </si>
  <si>
    <t>Pàolo Smaldone</t>
  </si>
  <si>
    <t>COPPA ITALIA 2012</t>
  </si>
  <si>
    <t>Chianciano Terme - Turni di gioco sabato 17 novembre</t>
  </si>
  <si>
    <t>Turni/orario</t>
  </si>
  <si>
    <t>F.I.S.C.T. Federazione Italiana Sport Calcio da Tavolo</t>
  </si>
  <si>
    <t>SCHEDA PERSONALE</t>
  </si>
  <si>
    <t>Turno</t>
  </si>
  <si>
    <t>32mi</t>
  </si>
  <si>
    <t>Barrage</t>
  </si>
  <si>
    <t>16mi</t>
  </si>
  <si>
    <t>4ti</t>
  </si>
  <si>
    <t>8vi</t>
  </si>
  <si>
    <t>Semifinali</t>
  </si>
  <si>
    <t>z</t>
  </si>
  <si>
    <t>COPPA ITALIA 2013</t>
  </si>
  <si>
    <t>CURRO' SALVATORE</t>
  </si>
  <si>
    <t>MESSINA TS</t>
  </si>
  <si>
    <t>DILETTI ALESSANDRO</t>
  </si>
  <si>
    <t>AMATA BIAGIO</t>
  </si>
  <si>
    <t>LO PRESTI RICCARDO</t>
  </si>
  <si>
    <t>DURANTE DAVIDE</t>
  </si>
  <si>
    <t>SUBBUTEO CLUB BAGHERIA</t>
  </si>
  <si>
    <t>FONTANA ANTONINO</t>
  </si>
  <si>
    <t>PARTITE GIOCATE ESORDIENTI</t>
  </si>
  <si>
    <t>SATELLITE BAGHERIA 2014</t>
  </si>
  <si>
    <t>Esordienti</t>
  </si>
  <si>
    <t>Elenco iscritti  -  Bagheria, 19 gennaio 2014</t>
  </si>
  <si>
    <t>Torneo individuale  -  Bagheria, 19 gennaio 2014</t>
  </si>
  <si>
    <t>Bagheria - Turni di gioco domenica 19 gennaio 2014</t>
  </si>
  <si>
    <t>CALCAGNO DANIELE</t>
  </si>
  <si>
    <t>FRASCA GIUSEPPE</t>
  </si>
  <si>
    <t>LO CASCIO GIUDITTA</t>
  </si>
  <si>
    <t>GISSARA CARLO</t>
  </si>
  <si>
    <t>MANDANICI SALVATORE</t>
  </si>
  <si>
    <t>CORSO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</si>
</sst>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]\ #,##0;[Red]\-[$€]\ #,##0"/>
  </numFmts>
  <fonts count="51">
    <font>
      <sz val="10"/>
      <name val="Arial"/>
    </font>
    <font>
      <sz val="10"/>
      <name val="MS Sans Serif"/>
      <family val="2"/>
    </font>
    <font>
      <sz val="16"/>
      <color indexed="12"/>
      <name val="Times New Roman"/>
      <family val="1"/>
    </font>
    <font>
      <sz val="14"/>
      <color indexed="8"/>
      <name val="Times New Roman"/>
      <family val="1"/>
    </font>
    <font>
      <i/>
      <sz val="20"/>
      <name val="Times New Roman"/>
      <family val="1"/>
    </font>
    <font>
      <i/>
      <sz val="20"/>
      <color indexed="10"/>
      <name val="Merlin"/>
    </font>
    <font>
      <b/>
      <i/>
      <sz val="12"/>
      <name val="Times New Roman"/>
      <family val="1"/>
    </font>
    <font>
      <i/>
      <sz val="12"/>
      <color indexed="10"/>
      <name val="Merlin"/>
    </font>
    <font>
      <b/>
      <sz val="14"/>
      <color indexed="9"/>
      <name val="MS Sans Serif"/>
      <family val="2"/>
    </font>
    <font>
      <sz val="14"/>
      <color indexed="9"/>
      <name val="Merlin"/>
    </font>
    <font>
      <sz val="8.5"/>
      <name val="MS Sans Serif"/>
      <family val="2"/>
    </font>
    <font>
      <sz val="8.5"/>
      <color indexed="9"/>
      <name val="MS Sans Serif"/>
      <family val="2"/>
    </font>
    <font>
      <sz val="8.5"/>
      <color indexed="8"/>
      <name val="MS Sans Serif"/>
      <family val="2"/>
    </font>
    <font>
      <b/>
      <sz val="8.5"/>
      <name val="MS Sans Serif"/>
      <family val="2"/>
    </font>
    <font>
      <sz val="10"/>
      <color indexed="9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0"/>
      <color indexed="9"/>
      <name val="MS Sans Serif"/>
      <family val="2"/>
    </font>
    <font>
      <i/>
      <sz val="8.5"/>
      <name val="MS Sans Serif"/>
      <family val="2"/>
    </font>
    <font>
      <i/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i/>
      <sz val="8.5"/>
      <color indexed="9"/>
      <name val="MS Sans Serif"/>
      <family val="2"/>
    </font>
    <font>
      <b/>
      <i/>
      <sz val="8.5"/>
      <name val="MS Sans Serif"/>
      <family val="2"/>
    </font>
    <font>
      <sz val="2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0"/>
      <color indexed="8"/>
      <name val="Times New Roman"/>
      <family val="1"/>
    </font>
    <font>
      <sz val="8.5"/>
      <color indexed="9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9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6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5"/>
      <name val="Arial"/>
      <family val="2"/>
    </font>
    <font>
      <sz val="5"/>
      <color indexed="9"/>
      <name val="Arial"/>
      <family val="2"/>
    </font>
    <font>
      <b/>
      <sz val="5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8" fillId="0" borderId="0"/>
    <xf numFmtId="0" fontId="29" fillId="0" borderId="0"/>
    <xf numFmtId="0" fontId="50" fillId="0" borderId="0"/>
    <xf numFmtId="0" fontId="1" fillId="0" borderId="0"/>
  </cellStyleXfs>
  <cellXfs count="189">
    <xf numFmtId="0" fontId="0" fillId="0" borderId="0" xfId="0"/>
    <xf numFmtId="0" fontId="3" fillId="0" borderId="0" xfId="5" applyFont="1" applyBorder="1" applyAlignment="1"/>
    <xf numFmtId="0" fontId="10" fillId="0" borderId="0" xfId="5" applyFont="1" applyBorder="1" applyAlignment="1">
      <alignment horizontal="center" vertical="center"/>
    </xf>
    <xf numFmtId="0" fontId="8" fillId="2" borderId="0" xfId="5" applyFont="1" applyFill="1"/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18" fillId="0" borderId="0" xfId="0" applyFont="1" applyBorder="1"/>
    <xf numFmtId="0" fontId="20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2" fillId="0" borderId="1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4" fillId="0" borderId="0" xfId="0" applyFont="1"/>
    <xf numFmtId="0" fontId="4" fillId="0" borderId="0" xfId="5" applyFont="1" applyBorder="1" applyAlignment="1"/>
    <xf numFmtId="0" fontId="6" fillId="0" borderId="0" xfId="5" applyFont="1" applyBorder="1" applyAlignment="1"/>
    <xf numFmtId="0" fontId="21" fillId="0" borderId="0" xfId="5" applyFont="1" applyAlignment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/>
    <xf numFmtId="0" fontId="19" fillId="0" borderId="0" xfId="0" applyFont="1" applyBorder="1" applyAlignment="1">
      <alignment vertical="center"/>
    </xf>
    <xf numFmtId="0" fontId="0" fillId="0" borderId="0" xfId="0" applyFill="1"/>
    <xf numFmtId="0" fontId="5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/>
    </xf>
    <xf numFmtId="0" fontId="23" fillId="0" borderId="0" xfId="0" applyFont="1" applyAlignment="1">
      <alignment horizontal="left"/>
    </xf>
    <xf numFmtId="0" fontId="30" fillId="0" borderId="0" xfId="5" applyFont="1" applyBorder="1" applyAlignment="1"/>
    <xf numFmtId="0" fontId="0" fillId="2" borderId="0" xfId="0" applyFill="1"/>
    <xf numFmtId="0" fontId="11" fillId="0" borderId="0" xfId="0" applyFont="1" applyFill="1" applyBorder="1" applyAlignment="1">
      <alignment horizontal="center" vertical="center"/>
    </xf>
    <xf numFmtId="0" fontId="13" fillId="0" borderId="1" xfId="5" applyFont="1" applyBorder="1" applyAlignment="1">
      <alignment horizontal="left"/>
    </xf>
    <xf numFmtId="0" fontId="31" fillId="0" borderId="0" xfId="5" applyFont="1" applyAlignment="1">
      <alignment horizontal="center"/>
    </xf>
    <xf numFmtId="0" fontId="0" fillId="0" borderId="1" xfId="0" applyBorder="1"/>
    <xf numFmtId="0" fontId="10" fillId="0" borderId="0" xfId="5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9" fillId="0" borderId="0" xfId="0" applyFont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35" fillId="0" borderId="0" xfId="5" applyFont="1" applyBorder="1" applyAlignment="1">
      <alignment horizontal="left"/>
    </xf>
    <xf numFmtId="0" fontId="37" fillId="0" borderId="0" xfId="5" applyFont="1" applyAlignment="1">
      <alignment horizontal="left"/>
    </xf>
    <xf numFmtId="0" fontId="39" fillId="0" borderId="0" xfId="5" applyFont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0" fillId="0" borderId="0" xfId="5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22" fillId="12" borderId="1" xfId="0" applyFont="1" applyFill="1" applyBorder="1"/>
    <xf numFmtId="0" fontId="22" fillId="0" borderId="1" xfId="0" applyFont="1" applyBorder="1"/>
    <xf numFmtId="0" fontId="22" fillId="12" borderId="8" xfId="0" applyFont="1" applyFill="1" applyBorder="1"/>
    <xf numFmtId="0" fontId="22" fillId="12" borderId="9" xfId="0" applyFont="1" applyFill="1" applyBorder="1"/>
    <xf numFmtId="0" fontId="22" fillId="12" borderId="10" xfId="0" applyFont="1" applyFill="1" applyBorder="1"/>
    <xf numFmtId="0" fontId="29" fillId="0" borderId="11" xfId="0" applyFont="1" applyBorder="1"/>
    <xf numFmtId="0" fontId="23" fillId="0" borderId="12" xfId="0" applyFont="1" applyBorder="1"/>
    <xf numFmtId="0" fontId="29" fillId="0" borderId="13" xfId="0" applyFont="1" applyBorder="1"/>
    <xf numFmtId="0" fontId="22" fillId="0" borderId="14" xfId="0" applyFont="1" applyBorder="1"/>
    <xf numFmtId="0" fontId="23" fillId="0" borderId="15" xfId="0" applyFont="1" applyBorder="1"/>
    <xf numFmtId="0" fontId="29" fillId="0" borderId="16" xfId="0" applyFont="1" applyBorder="1"/>
    <xf numFmtId="0" fontId="22" fillId="0" borderId="17" xfId="0" applyFont="1" applyBorder="1"/>
    <xf numFmtId="0" fontId="23" fillId="0" borderId="18" xfId="0" applyFont="1" applyBorder="1"/>
    <xf numFmtId="0" fontId="29" fillId="0" borderId="8" xfId="0" applyFont="1" applyBorder="1"/>
    <xf numFmtId="0" fontId="29" fillId="12" borderId="11" xfId="0" applyFont="1" applyFill="1" applyBorder="1"/>
    <xf numFmtId="0" fontId="22" fillId="0" borderId="9" xfId="0" applyFont="1" applyBorder="1"/>
    <xf numFmtId="0" fontId="23" fillId="0" borderId="10" xfId="0" applyFont="1" applyBorder="1"/>
    <xf numFmtId="0" fontId="23" fillId="12" borderId="12" xfId="0" applyFont="1" applyFill="1" applyBorder="1"/>
    <xf numFmtId="0" fontId="22" fillId="0" borderId="1" xfId="0" applyFont="1" applyFill="1" applyBorder="1"/>
    <xf numFmtId="0" fontId="29" fillId="0" borderId="11" xfId="0" applyFont="1" applyFill="1" applyBorder="1"/>
    <xf numFmtId="0" fontId="0" fillId="0" borderId="12" xfId="0" applyBorder="1"/>
    <xf numFmtId="0" fontId="0" fillId="0" borderId="1" xfId="0" applyBorder="1" applyAlignment="1">
      <alignment horizontal="left"/>
    </xf>
    <xf numFmtId="0" fontId="23" fillId="0" borderId="12" xfId="0" applyFont="1" applyFill="1" applyBorder="1"/>
    <xf numFmtId="0" fontId="22" fillId="0" borderId="0" xfId="0" applyFont="1" applyAlignment="1">
      <alignment horizontal="center" vertical="center"/>
    </xf>
    <xf numFmtId="0" fontId="13" fillId="0" borderId="0" xfId="5" applyFont="1" applyFill="1" applyBorder="1" applyAlignment="1">
      <alignment horizontal="left"/>
    </xf>
    <xf numFmtId="0" fontId="30" fillId="0" borderId="0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10" fillId="0" borderId="0" xfId="0" applyFont="1" applyFill="1" applyBorder="1"/>
    <xf numFmtId="0" fontId="31" fillId="0" borderId="0" xfId="5" applyFont="1" applyFill="1" applyAlignment="1">
      <alignment horizontal="center"/>
    </xf>
    <xf numFmtId="0" fontId="24" fillId="0" borderId="0" xfId="0" applyFont="1" applyFill="1"/>
    <xf numFmtId="0" fontId="29" fillId="0" borderId="0" xfId="0" applyFont="1" applyFill="1"/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1" fillId="0" borderId="1" xfId="5" applyFont="1" applyBorder="1" applyAlignment="1">
      <alignment horizontal="left"/>
    </xf>
    <xf numFmtId="0" fontId="22" fillId="9" borderId="9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41" fillId="0" borderId="14" xfId="5" applyFont="1" applyBorder="1" applyAlignment="1">
      <alignment horizontal="left"/>
    </xf>
    <xf numFmtId="0" fontId="41" fillId="0" borderId="1" xfId="5" applyFont="1" applyBorder="1" applyAlignment="1">
      <alignment horizontal="center"/>
    </xf>
    <xf numFmtId="0" fontId="36" fillId="0" borderId="0" xfId="5" applyFont="1" applyBorder="1" applyAlignment="1"/>
    <xf numFmtId="0" fontId="38" fillId="0" borderId="0" xfId="5" applyFont="1" applyBorder="1" applyAlignment="1"/>
    <xf numFmtId="0" fontId="39" fillId="0" borderId="0" xfId="5" applyFont="1" applyBorder="1" applyAlignment="1"/>
    <xf numFmtId="0" fontId="22" fillId="9" borderId="19" xfId="0" applyFont="1" applyFill="1" applyBorder="1" applyAlignment="1">
      <alignment horizontal="center"/>
    </xf>
    <xf numFmtId="0" fontId="44" fillId="0" borderId="0" xfId="0" applyFont="1"/>
    <xf numFmtId="0" fontId="45" fillId="0" borderId="0" xfId="5" applyFont="1" applyFill="1" applyAlignment="1">
      <alignment horizontal="left"/>
    </xf>
    <xf numFmtId="0" fontId="46" fillId="0" borderId="0" xfId="0" applyFont="1" applyAlignment="1">
      <alignment horizontal="center"/>
    </xf>
    <xf numFmtId="0" fontId="41" fillId="0" borderId="3" xfId="5" applyFont="1" applyBorder="1" applyAlignment="1">
      <alignment horizontal="center"/>
    </xf>
    <xf numFmtId="0" fontId="41" fillId="0" borderId="20" xfId="5" applyFont="1" applyBorder="1" applyAlignment="1">
      <alignment horizontal="center"/>
    </xf>
    <xf numFmtId="0" fontId="41" fillId="0" borderId="14" xfId="5" applyFont="1" applyBorder="1" applyAlignment="1">
      <alignment horizontal="center"/>
    </xf>
    <xf numFmtId="0" fontId="41" fillId="0" borderId="1" xfId="5" applyFont="1" applyBorder="1" applyAlignment="1">
      <alignment horizontal="left" indent="1"/>
    </xf>
    <xf numFmtId="0" fontId="41" fillId="0" borderId="14" xfId="5" applyFont="1" applyBorder="1" applyAlignment="1">
      <alignment horizontal="left" indent="1"/>
    </xf>
    <xf numFmtId="0" fontId="41" fillId="0" borderId="12" xfId="5" applyFont="1" applyBorder="1" applyAlignment="1">
      <alignment horizontal="left" indent="1"/>
    </xf>
    <xf numFmtId="0" fontId="41" fillId="0" borderId="15" xfId="5" applyFont="1" applyBorder="1" applyAlignment="1">
      <alignment horizontal="left" indent="1"/>
    </xf>
    <xf numFmtId="0" fontId="29" fillId="0" borderId="21" xfId="0" applyFont="1" applyBorder="1"/>
    <xf numFmtId="0" fontId="22" fillId="0" borderId="21" xfId="0" applyFont="1" applyBorder="1" applyAlignment="1">
      <alignment horizontal="center"/>
    </xf>
    <xf numFmtId="0" fontId="37" fillId="0" borderId="21" xfId="5" applyFont="1" applyBorder="1" applyAlignment="1">
      <alignment horizontal="left"/>
    </xf>
    <xf numFmtId="0" fontId="39" fillId="0" borderId="21" xfId="5" applyFont="1" applyBorder="1" applyAlignment="1">
      <alignment horizontal="center"/>
    </xf>
    <xf numFmtId="0" fontId="22" fillId="9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9" fillId="0" borderId="0" xfId="3" applyFont="1"/>
    <xf numFmtId="0" fontId="23" fillId="0" borderId="0" xfId="3" applyFont="1"/>
    <xf numFmtId="0" fontId="29" fillId="0" borderId="0" xfId="3" applyFont="1" applyFill="1"/>
    <xf numFmtId="0" fontId="29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29" fillId="0" borderId="0" xfId="3" applyFont="1" applyFill="1" applyAlignment="1">
      <alignment vertical="center"/>
    </xf>
    <xf numFmtId="0" fontId="29" fillId="0" borderId="1" xfId="3" applyFont="1" applyFill="1" applyBorder="1" applyAlignment="1">
      <alignment horizontal="center" vertical="center"/>
    </xf>
    <xf numFmtId="0" fontId="29" fillId="0" borderId="1" xfId="3" applyFont="1" applyBorder="1" applyAlignment="1">
      <alignment horizontal="center" vertical="center"/>
    </xf>
    <xf numFmtId="0" fontId="29" fillId="0" borderId="1" xfId="3" applyFont="1" applyBorder="1" applyAlignment="1">
      <alignment horizontal="center"/>
    </xf>
    <xf numFmtId="0" fontId="29" fillId="0" borderId="0" xfId="3" applyFont="1" applyAlignment="1">
      <alignment horizontal="center" vertical="center"/>
    </xf>
    <xf numFmtId="0" fontId="37" fillId="0" borderId="0" xfId="3" applyFont="1" applyAlignment="1">
      <alignment vertical="center"/>
    </xf>
    <xf numFmtId="0" fontId="38" fillId="0" borderId="0" xfId="3" applyFont="1" applyAlignment="1">
      <alignment vertical="center"/>
    </xf>
    <xf numFmtId="0" fontId="37" fillId="0" borderId="0" xfId="3" applyFont="1" applyFill="1" applyAlignment="1">
      <alignment vertical="center"/>
    </xf>
    <xf numFmtId="0" fontId="37" fillId="0" borderId="0" xfId="3" applyFont="1"/>
    <xf numFmtId="0" fontId="38" fillId="0" borderId="0" xfId="3" applyFont="1"/>
    <xf numFmtId="0" fontId="37" fillId="0" borderId="0" xfId="3" applyFont="1" applyFill="1"/>
    <xf numFmtId="49" fontId="37" fillId="0" borderId="0" xfId="3" applyNumberFormat="1" applyFont="1"/>
    <xf numFmtId="49" fontId="37" fillId="0" borderId="0" xfId="3" applyNumberFormat="1" applyFont="1" applyAlignment="1">
      <alignment vertical="center"/>
    </xf>
    <xf numFmtId="49" fontId="29" fillId="0" borderId="0" xfId="3" applyNumberFormat="1" applyFont="1" applyAlignment="1">
      <alignment vertical="center"/>
    </xf>
    <xf numFmtId="49" fontId="29" fillId="0" borderId="0" xfId="3" applyNumberFormat="1" applyFont="1"/>
    <xf numFmtId="0" fontId="29" fillId="0" borderId="1" xfId="3" applyFon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49" fontId="29" fillId="0" borderId="1" xfId="3" applyNumberFormat="1" applyFont="1" applyBorder="1" applyAlignment="1">
      <alignment horizontal="center"/>
    </xf>
    <xf numFmtId="0" fontId="29" fillId="14" borderId="1" xfId="3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30" fillId="0" borderId="0" xfId="5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6" fillId="0" borderId="0" xfId="5" applyFont="1" applyBorder="1" applyAlignment="1">
      <alignment horizontal="center"/>
    </xf>
    <xf numFmtId="0" fontId="38" fillId="0" borderId="0" xfId="5" applyFont="1" applyBorder="1" applyAlignment="1">
      <alignment horizontal="center"/>
    </xf>
    <xf numFmtId="0" fontId="39" fillId="0" borderId="0" xfId="5" applyFont="1" applyBorder="1" applyAlignment="1">
      <alignment horizontal="center"/>
    </xf>
    <xf numFmtId="0" fontId="40" fillId="2" borderId="0" xfId="3" applyFont="1" applyFill="1" applyAlignment="1">
      <alignment horizontal="center" vertical="center"/>
    </xf>
    <xf numFmtId="0" fontId="43" fillId="11" borderId="4" xfId="5" applyFont="1" applyFill="1" applyBorder="1" applyAlignment="1">
      <alignment horizontal="center" vertical="center" textRotation="90"/>
    </xf>
    <xf numFmtId="0" fontId="43" fillId="11" borderId="6" xfId="5" applyFont="1" applyFill="1" applyBorder="1" applyAlignment="1">
      <alignment horizontal="center" vertical="center" textRotation="90"/>
    </xf>
    <xf numFmtId="0" fontId="43" fillId="11" borderId="7" xfId="5" applyFont="1" applyFill="1" applyBorder="1" applyAlignment="1">
      <alignment horizontal="center" vertical="center" textRotation="90"/>
    </xf>
    <xf numFmtId="0" fontId="47" fillId="11" borderId="5" xfId="5" applyFont="1" applyFill="1" applyBorder="1" applyAlignment="1">
      <alignment horizontal="center" vertical="center" textRotation="90"/>
    </xf>
    <xf numFmtId="0" fontId="47" fillId="11" borderId="23" xfId="5" applyFont="1" applyFill="1" applyBorder="1" applyAlignment="1">
      <alignment horizontal="center" vertical="center" textRotation="90"/>
    </xf>
    <xf numFmtId="0" fontId="47" fillId="11" borderId="22" xfId="5" applyFont="1" applyFill="1" applyBorder="1" applyAlignment="1">
      <alignment horizontal="center" vertical="center" textRotation="90"/>
    </xf>
    <xf numFmtId="0" fontId="22" fillId="9" borderId="9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0" fillId="2" borderId="0" xfId="0" applyFont="1" applyFill="1" applyAlignment="1">
      <alignment horizontal="center" vertical="center"/>
    </xf>
  </cellXfs>
  <cellStyles count="6">
    <cellStyle name="Euro" xfId="1"/>
    <cellStyle name="Normale" xfId="0" builtinId="0"/>
    <cellStyle name="Normale 2" xfId="2"/>
    <cellStyle name="Normale 2 2" xfId="3"/>
    <cellStyle name="Normale 3" xfId="4"/>
    <cellStyle name="Normale_Foglio1" xfId="5"/>
  </cellStyles>
  <dxfs count="8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1</xdr:col>
      <xdr:colOff>1076325</xdr:colOff>
      <xdr:row>3</xdr:row>
      <xdr:rowOff>219075</xdr:rowOff>
    </xdr:to>
    <xdr:pic>
      <xdr:nvPicPr>
        <xdr:cNvPr id="6349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6200"/>
          <a:ext cx="10763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838200</xdr:colOff>
      <xdr:row>0</xdr:row>
      <xdr:rowOff>142875</xdr:rowOff>
    </xdr:from>
    <xdr:to>
      <xdr:col>7</xdr:col>
      <xdr:colOff>103594</xdr:colOff>
      <xdr:row>3</xdr:row>
      <xdr:rowOff>209549</xdr:rowOff>
    </xdr:to>
    <xdr:pic>
      <xdr:nvPicPr>
        <xdr:cNvPr id="3" name="Picture 376" descr="https://scontent-b-ams.xx.fbcdn.net/hphotos-ash4/1382787_662872653736829_1138461393_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62550" y="142875"/>
          <a:ext cx="970369" cy="9524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1</xdr:col>
      <xdr:colOff>866775</xdr:colOff>
      <xdr:row>3</xdr:row>
      <xdr:rowOff>219075</xdr:rowOff>
    </xdr:to>
    <xdr:pic>
      <xdr:nvPicPr>
        <xdr:cNvPr id="25895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76200"/>
          <a:ext cx="10763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12</xdr:col>
      <xdr:colOff>438150</xdr:colOff>
      <xdr:row>3</xdr:row>
      <xdr:rowOff>219075</xdr:rowOff>
    </xdr:to>
    <xdr:pic>
      <xdr:nvPicPr>
        <xdr:cNvPr id="25896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0" y="76200"/>
          <a:ext cx="10477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0</xdr:col>
      <xdr:colOff>1104900</xdr:colOff>
      <xdr:row>3</xdr:row>
      <xdr:rowOff>180975</xdr:rowOff>
    </xdr:to>
    <xdr:pic>
      <xdr:nvPicPr>
        <xdr:cNvPr id="13685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23825"/>
          <a:ext cx="10858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112059</xdr:colOff>
      <xdr:row>0</xdr:row>
      <xdr:rowOff>291353</xdr:rowOff>
    </xdr:from>
    <xdr:to>
      <xdr:col>16</xdr:col>
      <xdr:colOff>62692</xdr:colOff>
      <xdr:row>3</xdr:row>
      <xdr:rowOff>268940</xdr:rowOff>
    </xdr:to>
    <xdr:pic>
      <xdr:nvPicPr>
        <xdr:cNvPr id="3" name="Picture 376" descr="https://scontent-b-ams.xx.fbcdn.net/hphotos-ash4/1382787_662872653736829_1138461393_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07941" y="291353"/>
          <a:ext cx="970369" cy="95249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2</xdr:col>
      <xdr:colOff>67795</xdr:colOff>
      <xdr:row>4</xdr:row>
      <xdr:rowOff>152400</xdr:rowOff>
    </xdr:to>
    <xdr:pic>
      <xdr:nvPicPr>
        <xdr:cNvPr id="40972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52400"/>
          <a:ext cx="11049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134471</xdr:colOff>
      <xdr:row>0</xdr:row>
      <xdr:rowOff>112059</xdr:rowOff>
    </xdr:from>
    <xdr:to>
      <xdr:col>8</xdr:col>
      <xdr:colOff>1104840</xdr:colOff>
      <xdr:row>4</xdr:row>
      <xdr:rowOff>33617</xdr:rowOff>
    </xdr:to>
    <xdr:pic>
      <xdr:nvPicPr>
        <xdr:cNvPr id="3" name="Picture 376" descr="https://scontent-b-ams.xx.fbcdn.net/hphotos-ash4/1382787_662872653736829_1138461393_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9353" y="112059"/>
          <a:ext cx="970369" cy="95249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142875</xdr:rowOff>
    </xdr:from>
    <xdr:to>
      <xdr:col>5</xdr:col>
      <xdr:colOff>552450</xdr:colOff>
      <xdr:row>4</xdr:row>
      <xdr:rowOff>85725</xdr:rowOff>
    </xdr:to>
    <xdr:pic>
      <xdr:nvPicPr>
        <xdr:cNvPr id="30414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42875"/>
          <a:ext cx="819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18</xdr:row>
      <xdr:rowOff>57150</xdr:rowOff>
    </xdr:from>
    <xdr:to>
      <xdr:col>5</xdr:col>
      <xdr:colOff>542925</xdr:colOff>
      <xdr:row>21</xdr:row>
      <xdr:rowOff>57150</xdr:rowOff>
    </xdr:to>
    <xdr:pic>
      <xdr:nvPicPr>
        <xdr:cNvPr id="30415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667125"/>
          <a:ext cx="8096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35</xdr:row>
      <xdr:rowOff>57150</xdr:rowOff>
    </xdr:from>
    <xdr:to>
      <xdr:col>5</xdr:col>
      <xdr:colOff>542925</xdr:colOff>
      <xdr:row>38</xdr:row>
      <xdr:rowOff>57150</xdr:rowOff>
    </xdr:to>
    <xdr:pic>
      <xdr:nvPicPr>
        <xdr:cNvPr id="30416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7124700"/>
          <a:ext cx="8096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69</xdr:row>
      <xdr:rowOff>57150</xdr:rowOff>
    </xdr:from>
    <xdr:to>
      <xdr:col>5</xdr:col>
      <xdr:colOff>542925</xdr:colOff>
      <xdr:row>72</xdr:row>
      <xdr:rowOff>57150</xdr:rowOff>
    </xdr:to>
    <xdr:pic>
      <xdr:nvPicPr>
        <xdr:cNvPr id="30417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4039850"/>
          <a:ext cx="8096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52</xdr:row>
      <xdr:rowOff>57150</xdr:rowOff>
    </xdr:from>
    <xdr:to>
      <xdr:col>5</xdr:col>
      <xdr:colOff>542925</xdr:colOff>
      <xdr:row>55</xdr:row>
      <xdr:rowOff>57150</xdr:rowOff>
    </xdr:to>
    <xdr:pic>
      <xdr:nvPicPr>
        <xdr:cNvPr id="30418" name="Picture 1" descr="Marchio-Fisct- per tutti gli sfon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0582275"/>
          <a:ext cx="8096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2" sqref="G2"/>
    </sheetView>
  </sheetViews>
  <sheetFormatPr defaultRowHeight="12.75"/>
  <cols>
    <col min="1" max="1" width="3" bestFit="1" customWidth="1"/>
    <col min="2" max="2" width="22.140625" bestFit="1" customWidth="1"/>
    <col min="3" max="3" width="28.85546875" customWidth="1"/>
    <col min="4" max="4" width="5.28515625" style="30" bestFit="1" customWidth="1"/>
    <col min="5" max="5" width="5.5703125" style="30" bestFit="1" customWidth="1"/>
    <col min="6" max="6" width="16.42578125" style="30" bestFit="1" customWidth="1"/>
    <col min="8" max="8" width="22.140625" bestFit="1" customWidth="1"/>
  </cols>
  <sheetData>
    <row r="1" spans="1:6" ht="23.25" customHeight="1">
      <c r="C1" s="51" t="s">
        <v>40</v>
      </c>
      <c r="D1" s="74"/>
      <c r="E1" s="74"/>
      <c r="F1" s="74"/>
    </row>
    <row r="2" spans="1:6" ht="23.25" customHeight="1">
      <c r="C2" s="1" t="s">
        <v>0</v>
      </c>
      <c r="D2" s="75"/>
      <c r="E2" s="75"/>
      <c r="F2" s="75"/>
    </row>
    <row r="3" spans="1:6" ht="23.25" customHeight="1">
      <c r="C3" s="35" t="s">
        <v>614</v>
      </c>
      <c r="D3" s="76"/>
      <c r="E3" s="76"/>
      <c r="F3" s="76"/>
    </row>
    <row r="4" spans="1:6" ht="23.25" customHeight="1">
      <c r="C4" s="36" t="s">
        <v>626</v>
      </c>
      <c r="D4" s="49"/>
      <c r="E4" s="49"/>
      <c r="F4" s="49"/>
    </row>
    <row r="6" spans="1:6" ht="12.75" customHeight="1"/>
    <row r="7" spans="1:6">
      <c r="A7" s="30"/>
    </row>
    <row r="8" spans="1:6" ht="12.75" customHeight="1">
      <c r="A8" s="167" t="s">
        <v>36</v>
      </c>
      <c r="B8" s="167"/>
      <c r="C8" s="167"/>
      <c r="D8" s="167"/>
      <c r="E8" s="167"/>
    </row>
    <row r="9" spans="1:6" ht="12.75" customHeight="1">
      <c r="A9" s="167"/>
      <c r="B9" s="167"/>
      <c r="C9" s="167"/>
      <c r="D9" s="167"/>
      <c r="E9" s="167"/>
    </row>
    <row r="10" spans="1:6">
      <c r="A10" s="33" t="s">
        <v>25</v>
      </c>
      <c r="B10" s="50" t="s">
        <v>30</v>
      </c>
      <c r="C10" s="33" t="s">
        <v>24</v>
      </c>
      <c r="D10" s="33" t="s">
        <v>22</v>
      </c>
      <c r="E10" s="33" t="s">
        <v>23</v>
      </c>
      <c r="F10" s="33"/>
    </row>
    <row r="11" spans="1:6">
      <c r="A11" s="33"/>
      <c r="B11" s="50"/>
      <c r="C11" s="33"/>
      <c r="D11" s="33"/>
      <c r="E11" s="33"/>
    </row>
    <row r="12" spans="1:6">
      <c r="A12" s="30">
        <v>1</v>
      </c>
      <c r="B12" s="100" t="s">
        <v>615</v>
      </c>
      <c r="C12" s="100" t="s">
        <v>616</v>
      </c>
      <c r="D12" s="30">
        <v>1</v>
      </c>
      <c r="E12" s="164">
        <v>1</v>
      </c>
    </row>
    <row r="13" spans="1:6">
      <c r="A13" s="30">
        <v>2</v>
      </c>
      <c r="B13" s="100" t="s">
        <v>617</v>
      </c>
      <c r="C13" s="100" t="s">
        <v>616</v>
      </c>
      <c r="D13" s="30">
        <v>2</v>
      </c>
      <c r="E13" s="164">
        <v>2</v>
      </c>
    </row>
    <row r="14" spans="1:6">
      <c r="A14" s="30">
        <v>3</v>
      </c>
      <c r="B14" s="100" t="s">
        <v>618</v>
      </c>
      <c r="C14" s="100" t="s">
        <v>616</v>
      </c>
      <c r="D14" s="30">
        <v>6</v>
      </c>
      <c r="E14" s="164">
        <v>3</v>
      </c>
    </row>
    <row r="15" spans="1:6">
      <c r="A15" s="30">
        <v>4</v>
      </c>
      <c r="B15" s="100" t="s">
        <v>619</v>
      </c>
      <c r="C15" s="100" t="s">
        <v>616</v>
      </c>
      <c r="D15" s="30">
        <v>10</v>
      </c>
      <c r="E15" s="164">
        <v>4</v>
      </c>
    </row>
    <row r="16" spans="1:6">
      <c r="A16" s="30">
        <v>5</v>
      </c>
      <c r="B16" s="100" t="s">
        <v>620</v>
      </c>
      <c r="C16" s="100" t="s">
        <v>621</v>
      </c>
      <c r="D16" s="30">
        <v>999</v>
      </c>
      <c r="E16" s="164">
        <v>5</v>
      </c>
    </row>
    <row r="17" spans="1:5">
      <c r="A17" s="30">
        <v>6</v>
      </c>
      <c r="B17" s="100" t="s">
        <v>622</v>
      </c>
      <c r="C17" s="100" t="s">
        <v>621</v>
      </c>
      <c r="D17" s="30">
        <v>999</v>
      </c>
      <c r="E17" s="164">
        <v>6</v>
      </c>
    </row>
  </sheetData>
  <mergeCells count="1">
    <mergeCell ref="A8:E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"/>
  <sheetViews>
    <sheetView topLeftCell="A217" workbookViewId="0">
      <selection activeCell="E251" sqref="E251"/>
    </sheetView>
  </sheetViews>
  <sheetFormatPr defaultRowHeight="12.75"/>
  <cols>
    <col min="1" max="1" width="9" bestFit="1" customWidth="1"/>
    <col min="2" max="2" width="22.140625" bestFit="1" customWidth="1"/>
    <col min="3" max="3" width="59.28515625" bestFit="1" customWidth="1"/>
    <col min="4" max="4" width="5.28515625" style="30" bestFit="1" customWidth="1"/>
    <col min="5" max="5" width="5.5703125" style="30" bestFit="1" customWidth="1"/>
    <col min="6" max="6" width="16.42578125" bestFit="1" customWidth="1"/>
    <col min="7" max="7" width="22.85546875" bestFit="1" customWidth="1"/>
  </cols>
  <sheetData>
    <row r="1" spans="1:7" ht="23.25" customHeight="1">
      <c r="C1" s="51" t="s">
        <v>40</v>
      </c>
      <c r="D1" s="74"/>
      <c r="E1" s="74"/>
      <c r="F1" s="51"/>
      <c r="G1" s="51"/>
    </row>
    <row r="2" spans="1:7" ht="23.25" customHeight="1">
      <c r="C2" s="1" t="s">
        <v>0</v>
      </c>
      <c r="D2" s="75"/>
      <c r="E2" s="75"/>
      <c r="F2" s="1"/>
      <c r="G2" s="1"/>
    </row>
    <row r="3" spans="1:7" ht="23.25" customHeight="1">
      <c r="C3" s="35" t="s">
        <v>48</v>
      </c>
      <c r="D3" s="76"/>
      <c r="E3" s="76"/>
      <c r="F3" s="35"/>
      <c r="G3" s="35"/>
    </row>
    <row r="4" spans="1:7" ht="23.25" customHeight="1">
      <c r="C4" s="36" t="s">
        <v>47</v>
      </c>
      <c r="D4" s="49"/>
      <c r="E4" s="49"/>
      <c r="F4" s="36"/>
      <c r="G4" s="36"/>
    </row>
    <row r="6" spans="1:7" ht="12.75" customHeight="1"/>
    <row r="9" spans="1:7" ht="13.5" thickBot="1"/>
    <row r="10" spans="1:7">
      <c r="A10" s="79" t="s">
        <v>596</v>
      </c>
      <c r="B10" s="80" t="s">
        <v>594</v>
      </c>
      <c r="C10" s="81" t="s">
        <v>595</v>
      </c>
    </row>
    <row r="11" spans="1:7">
      <c r="A11" s="91" t="s">
        <v>27</v>
      </c>
      <c r="B11" s="77" t="s">
        <v>597</v>
      </c>
      <c r="C11" s="94" t="s">
        <v>597</v>
      </c>
    </row>
    <row r="12" spans="1:7">
      <c r="A12" s="96" t="s">
        <v>598</v>
      </c>
      <c r="B12" s="98">
        <v>0</v>
      </c>
      <c r="C12" s="97" t="s">
        <v>284</v>
      </c>
    </row>
    <row r="13" spans="1:7">
      <c r="A13" s="96" t="s">
        <v>598</v>
      </c>
      <c r="B13" s="95" t="s">
        <v>597</v>
      </c>
      <c r="C13" s="99" t="s">
        <v>597</v>
      </c>
    </row>
    <row r="14" spans="1:7">
      <c r="A14" s="82" t="s">
        <v>27</v>
      </c>
      <c r="B14" s="78" t="s">
        <v>207</v>
      </c>
      <c r="C14" s="83" t="s">
        <v>333</v>
      </c>
    </row>
    <row r="15" spans="1:7">
      <c r="A15" s="82" t="s">
        <v>27</v>
      </c>
      <c r="B15" s="78" t="s">
        <v>211</v>
      </c>
      <c r="C15" s="83" t="s">
        <v>334</v>
      </c>
    </row>
    <row r="16" spans="1:7">
      <c r="A16" s="82" t="s">
        <v>27</v>
      </c>
      <c r="B16" s="78" t="s">
        <v>257</v>
      </c>
      <c r="C16" s="83" t="s">
        <v>335</v>
      </c>
    </row>
    <row r="17" spans="1:3">
      <c r="A17" s="82" t="s">
        <v>27</v>
      </c>
      <c r="B17" s="78" t="s">
        <v>179</v>
      </c>
      <c r="C17" s="83" t="s">
        <v>336</v>
      </c>
    </row>
    <row r="18" spans="1:3">
      <c r="A18" s="82" t="s">
        <v>27</v>
      </c>
      <c r="B18" s="78" t="s">
        <v>337</v>
      </c>
      <c r="C18" s="83" t="s">
        <v>338</v>
      </c>
    </row>
    <row r="19" spans="1:3">
      <c r="A19" s="82" t="s">
        <v>27</v>
      </c>
      <c r="B19" s="78" t="s">
        <v>87</v>
      </c>
      <c r="C19" s="83" t="s">
        <v>339</v>
      </c>
    </row>
    <row r="20" spans="1:3">
      <c r="A20" s="82" t="s">
        <v>596</v>
      </c>
      <c r="B20" s="78" t="s">
        <v>128</v>
      </c>
      <c r="C20" s="83" t="s">
        <v>128</v>
      </c>
    </row>
    <row r="21" spans="1:3">
      <c r="A21" s="82" t="s">
        <v>27</v>
      </c>
      <c r="B21" s="78" t="s">
        <v>225</v>
      </c>
      <c r="C21" s="83" t="s">
        <v>340</v>
      </c>
    </row>
    <row r="22" spans="1:3">
      <c r="A22" s="82" t="s">
        <v>27</v>
      </c>
      <c r="B22" s="78" t="s">
        <v>276</v>
      </c>
      <c r="C22" s="83" t="s">
        <v>341</v>
      </c>
    </row>
    <row r="23" spans="1:3">
      <c r="A23" s="82" t="s">
        <v>596</v>
      </c>
      <c r="B23" s="78" t="s">
        <v>282</v>
      </c>
      <c r="C23" s="83" t="s">
        <v>282</v>
      </c>
    </row>
    <row r="24" spans="1:3">
      <c r="A24" s="82" t="s">
        <v>596</v>
      </c>
      <c r="B24" s="78" t="s">
        <v>285</v>
      </c>
      <c r="C24" s="83" t="s">
        <v>285</v>
      </c>
    </row>
    <row r="25" spans="1:3">
      <c r="A25" s="82" t="s">
        <v>27</v>
      </c>
      <c r="B25" s="78" t="s">
        <v>342</v>
      </c>
      <c r="C25" s="83" t="s">
        <v>343</v>
      </c>
    </row>
    <row r="26" spans="1:3">
      <c r="A26" s="82" t="s">
        <v>596</v>
      </c>
      <c r="B26" s="78" t="s">
        <v>57</v>
      </c>
      <c r="C26" s="83" t="s">
        <v>57</v>
      </c>
    </row>
    <row r="27" spans="1:3">
      <c r="A27" s="82" t="s">
        <v>27</v>
      </c>
      <c r="B27" s="78" t="s">
        <v>129</v>
      </c>
      <c r="C27" s="83" t="s">
        <v>344</v>
      </c>
    </row>
    <row r="28" spans="1:3">
      <c r="A28" s="82" t="s">
        <v>27</v>
      </c>
      <c r="B28" s="78" t="s">
        <v>243</v>
      </c>
      <c r="C28" s="83" t="s">
        <v>41</v>
      </c>
    </row>
    <row r="29" spans="1:3">
      <c r="A29" s="82" t="s">
        <v>27</v>
      </c>
      <c r="B29" s="78" t="s">
        <v>345</v>
      </c>
      <c r="C29" s="83" t="s">
        <v>346</v>
      </c>
    </row>
    <row r="30" spans="1:3">
      <c r="A30" s="82" t="s">
        <v>27</v>
      </c>
      <c r="B30" s="78" t="s">
        <v>347</v>
      </c>
      <c r="C30" s="83" t="s">
        <v>348</v>
      </c>
    </row>
    <row r="31" spans="1:3">
      <c r="A31" s="82" t="s">
        <v>27</v>
      </c>
      <c r="B31" s="78" t="s">
        <v>193</v>
      </c>
      <c r="C31" s="83" t="s">
        <v>349</v>
      </c>
    </row>
    <row r="32" spans="1:3">
      <c r="A32" s="82" t="s">
        <v>27</v>
      </c>
      <c r="B32" s="78" t="s">
        <v>70</v>
      </c>
      <c r="C32" s="83" t="s">
        <v>350</v>
      </c>
    </row>
    <row r="33" spans="1:3">
      <c r="A33" s="82" t="s">
        <v>27</v>
      </c>
      <c r="B33" s="78" t="s">
        <v>176</v>
      </c>
      <c r="C33" s="83" t="s">
        <v>351</v>
      </c>
    </row>
    <row r="34" spans="1:3">
      <c r="A34" s="82" t="s">
        <v>27</v>
      </c>
      <c r="B34" s="78" t="s">
        <v>148</v>
      </c>
      <c r="C34" s="83" t="s">
        <v>352</v>
      </c>
    </row>
    <row r="35" spans="1:3">
      <c r="A35" s="82" t="s">
        <v>27</v>
      </c>
      <c r="B35" s="78" t="s">
        <v>205</v>
      </c>
      <c r="C35" s="83" t="s">
        <v>353</v>
      </c>
    </row>
    <row r="36" spans="1:3">
      <c r="A36" s="82" t="s">
        <v>27</v>
      </c>
      <c r="B36" s="78" t="s">
        <v>171</v>
      </c>
      <c r="C36" s="83" t="s">
        <v>354</v>
      </c>
    </row>
    <row r="37" spans="1:3">
      <c r="A37" s="82" t="s">
        <v>27</v>
      </c>
      <c r="B37" s="78" t="s">
        <v>147</v>
      </c>
      <c r="C37" s="83" t="s">
        <v>355</v>
      </c>
    </row>
    <row r="38" spans="1:3">
      <c r="A38" s="82" t="s">
        <v>27</v>
      </c>
      <c r="B38" s="78" t="s">
        <v>244</v>
      </c>
      <c r="C38" s="83" t="s">
        <v>356</v>
      </c>
    </row>
    <row r="39" spans="1:3">
      <c r="A39" s="82" t="s">
        <v>27</v>
      </c>
      <c r="B39" s="78" t="s">
        <v>233</v>
      </c>
      <c r="C39" s="83" t="s">
        <v>357</v>
      </c>
    </row>
    <row r="40" spans="1:3">
      <c r="A40" s="82" t="s">
        <v>27</v>
      </c>
      <c r="B40" s="78" t="s">
        <v>210</v>
      </c>
      <c r="C40" s="83" t="s">
        <v>358</v>
      </c>
    </row>
    <row r="41" spans="1:3">
      <c r="A41" s="82" t="s">
        <v>27</v>
      </c>
      <c r="B41" s="78" t="s">
        <v>75</v>
      </c>
      <c r="C41" s="83" t="s">
        <v>359</v>
      </c>
    </row>
    <row r="42" spans="1:3">
      <c r="A42" s="82" t="s">
        <v>596</v>
      </c>
      <c r="B42" s="78" t="s">
        <v>54</v>
      </c>
      <c r="C42" s="83" t="s">
        <v>54</v>
      </c>
    </row>
    <row r="43" spans="1:3">
      <c r="A43" s="82" t="s">
        <v>596</v>
      </c>
      <c r="B43" s="78" t="s">
        <v>286</v>
      </c>
      <c r="C43" s="83" t="s">
        <v>287</v>
      </c>
    </row>
    <row r="44" spans="1:3">
      <c r="A44" s="82" t="s">
        <v>596</v>
      </c>
      <c r="B44" s="78" t="s">
        <v>288</v>
      </c>
      <c r="C44" s="83" t="s">
        <v>289</v>
      </c>
    </row>
    <row r="45" spans="1:3">
      <c r="A45" s="82" t="s">
        <v>27</v>
      </c>
      <c r="B45" s="78" t="s">
        <v>360</v>
      </c>
      <c r="C45" s="83" t="s">
        <v>361</v>
      </c>
    </row>
    <row r="46" spans="1:3">
      <c r="A46" s="82" t="s">
        <v>596</v>
      </c>
      <c r="B46" s="78" t="s">
        <v>28</v>
      </c>
      <c r="C46" s="83" t="s">
        <v>290</v>
      </c>
    </row>
    <row r="47" spans="1:3">
      <c r="A47" s="82" t="s">
        <v>27</v>
      </c>
      <c r="B47" s="78" t="s">
        <v>85</v>
      </c>
      <c r="C47" s="83" t="s">
        <v>362</v>
      </c>
    </row>
    <row r="48" spans="1:3">
      <c r="A48" s="82" t="s">
        <v>27</v>
      </c>
      <c r="B48" s="78" t="s">
        <v>166</v>
      </c>
      <c r="C48" s="83" t="s">
        <v>363</v>
      </c>
    </row>
    <row r="49" spans="1:3">
      <c r="A49" s="82" t="s">
        <v>27</v>
      </c>
      <c r="B49" s="78" t="s">
        <v>364</v>
      </c>
      <c r="C49" s="83" t="s">
        <v>365</v>
      </c>
    </row>
    <row r="50" spans="1:3">
      <c r="A50" s="82" t="s">
        <v>596</v>
      </c>
      <c r="B50" s="78" t="s">
        <v>291</v>
      </c>
      <c r="C50" s="83" t="s">
        <v>291</v>
      </c>
    </row>
    <row r="51" spans="1:3">
      <c r="A51" s="82" t="s">
        <v>596</v>
      </c>
      <c r="B51" s="78" t="s">
        <v>292</v>
      </c>
      <c r="C51" s="83" t="s">
        <v>292</v>
      </c>
    </row>
    <row r="52" spans="1:3">
      <c r="A52" s="82" t="s">
        <v>27</v>
      </c>
      <c r="B52" s="78" t="s">
        <v>222</v>
      </c>
      <c r="C52" s="83" t="s">
        <v>366</v>
      </c>
    </row>
    <row r="53" spans="1:3">
      <c r="A53" s="82" t="s">
        <v>27</v>
      </c>
      <c r="B53" s="78" t="s">
        <v>280</v>
      </c>
      <c r="C53" s="83" t="s">
        <v>367</v>
      </c>
    </row>
    <row r="54" spans="1:3">
      <c r="A54" s="82" t="s">
        <v>27</v>
      </c>
      <c r="B54" s="78" t="s">
        <v>269</v>
      </c>
      <c r="C54" s="83" t="s">
        <v>368</v>
      </c>
    </row>
    <row r="55" spans="1:3">
      <c r="A55" s="82" t="s">
        <v>27</v>
      </c>
      <c r="B55" s="78" t="s">
        <v>143</v>
      </c>
      <c r="C55" s="83" t="s">
        <v>369</v>
      </c>
    </row>
    <row r="56" spans="1:3" ht="13.5" thickBot="1">
      <c r="A56" s="87" t="s">
        <v>27</v>
      </c>
      <c r="B56" s="88" t="s">
        <v>198</v>
      </c>
      <c r="C56" s="89" t="s">
        <v>370</v>
      </c>
    </row>
    <row r="57" spans="1:3">
      <c r="A57" s="90" t="s">
        <v>596</v>
      </c>
      <c r="B57" s="92" t="s">
        <v>38</v>
      </c>
      <c r="C57" s="93" t="s">
        <v>38</v>
      </c>
    </row>
    <row r="58" spans="1:3">
      <c r="A58" s="82" t="s">
        <v>27</v>
      </c>
      <c r="B58" s="78" t="s">
        <v>371</v>
      </c>
      <c r="C58" s="83" t="s">
        <v>372</v>
      </c>
    </row>
    <row r="59" spans="1:3">
      <c r="A59" s="82" t="s">
        <v>27</v>
      </c>
      <c r="B59" s="78" t="s">
        <v>373</v>
      </c>
      <c r="C59" s="83" t="s">
        <v>374</v>
      </c>
    </row>
    <row r="60" spans="1:3">
      <c r="A60" s="82" t="s">
        <v>27</v>
      </c>
      <c r="B60" s="78" t="s">
        <v>84</v>
      </c>
      <c r="C60" s="83" t="s">
        <v>375</v>
      </c>
    </row>
    <row r="61" spans="1:3">
      <c r="A61" s="82" t="s">
        <v>27</v>
      </c>
      <c r="B61" s="78" t="s">
        <v>73</v>
      </c>
      <c r="C61" s="83" t="s">
        <v>376</v>
      </c>
    </row>
    <row r="62" spans="1:3">
      <c r="A62" s="82" t="s">
        <v>27</v>
      </c>
      <c r="B62" s="78" t="s">
        <v>377</v>
      </c>
      <c r="C62" s="83" t="s">
        <v>378</v>
      </c>
    </row>
    <row r="63" spans="1:3">
      <c r="A63" s="82" t="s">
        <v>27</v>
      </c>
      <c r="B63" s="78" t="s">
        <v>113</v>
      </c>
      <c r="C63" s="83" t="s">
        <v>379</v>
      </c>
    </row>
    <row r="64" spans="1:3">
      <c r="A64" s="82" t="s">
        <v>27</v>
      </c>
      <c r="B64" s="78" t="s">
        <v>203</v>
      </c>
      <c r="C64" s="83" t="s">
        <v>380</v>
      </c>
    </row>
    <row r="65" spans="1:3">
      <c r="A65" s="82" t="s">
        <v>27</v>
      </c>
      <c r="B65" s="78" t="s">
        <v>94</v>
      </c>
      <c r="C65" s="83" t="s">
        <v>381</v>
      </c>
    </row>
    <row r="66" spans="1:3">
      <c r="A66" s="82" t="s">
        <v>27</v>
      </c>
      <c r="B66" s="78" t="s">
        <v>382</v>
      </c>
      <c r="C66" s="83" t="s">
        <v>383</v>
      </c>
    </row>
    <row r="67" spans="1:3">
      <c r="A67" s="82" t="s">
        <v>596</v>
      </c>
      <c r="B67" s="78" t="s">
        <v>293</v>
      </c>
      <c r="C67" s="83" t="s">
        <v>293</v>
      </c>
    </row>
    <row r="68" spans="1:3">
      <c r="A68" s="82" t="s">
        <v>596</v>
      </c>
      <c r="B68" s="78" t="s">
        <v>35</v>
      </c>
      <c r="C68" s="83" t="s">
        <v>35</v>
      </c>
    </row>
    <row r="69" spans="1:3">
      <c r="A69" s="82" t="s">
        <v>27</v>
      </c>
      <c r="B69" s="78" t="s">
        <v>266</v>
      </c>
      <c r="C69" s="83" t="s">
        <v>384</v>
      </c>
    </row>
    <row r="70" spans="1:3">
      <c r="A70" s="82" t="s">
        <v>27</v>
      </c>
      <c r="B70" s="78" t="s">
        <v>385</v>
      </c>
      <c r="C70" s="83" t="s">
        <v>386</v>
      </c>
    </row>
    <row r="71" spans="1:3">
      <c r="A71" s="82" t="s">
        <v>596</v>
      </c>
      <c r="B71" s="78" t="s">
        <v>294</v>
      </c>
      <c r="C71" s="83" t="s">
        <v>294</v>
      </c>
    </row>
    <row r="72" spans="1:3">
      <c r="A72" s="82" t="s">
        <v>27</v>
      </c>
      <c r="B72" s="78" t="s">
        <v>195</v>
      </c>
      <c r="C72" s="83" t="s">
        <v>387</v>
      </c>
    </row>
    <row r="73" spans="1:3">
      <c r="A73" s="82" t="s">
        <v>27</v>
      </c>
      <c r="B73" s="78" t="s">
        <v>189</v>
      </c>
      <c r="C73" s="83" t="s">
        <v>388</v>
      </c>
    </row>
    <row r="74" spans="1:3">
      <c r="A74" s="82" t="s">
        <v>27</v>
      </c>
      <c r="B74" s="78" t="s">
        <v>250</v>
      </c>
      <c r="C74" s="83" t="s">
        <v>389</v>
      </c>
    </row>
    <row r="75" spans="1:3">
      <c r="A75" s="82" t="s">
        <v>27</v>
      </c>
      <c r="B75" s="78" t="s">
        <v>213</v>
      </c>
      <c r="C75" s="83" t="s">
        <v>390</v>
      </c>
    </row>
    <row r="76" spans="1:3">
      <c r="A76" s="82" t="s">
        <v>27</v>
      </c>
      <c r="B76" s="78" t="s">
        <v>180</v>
      </c>
      <c r="C76" s="83" t="s">
        <v>391</v>
      </c>
    </row>
    <row r="77" spans="1:3">
      <c r="A77" s="82" t="s">
        <v>27</v>
      </c>
      <c r="B77" s="78" t="s">
        <v>134</v>
      </c>
      <c r="C77" s="83" t="s">
        <v>392</v>
      </c>
    </row>
    <row r="78" spans="1:3">
      <c r="A78" s="82" t="s">
        <v>27</v>
      </c>
      <c r="B78" s="78" t="s">
        <v>393</v>
      </c>
      <c r="C78" s="83" t="s">
        <v>394</v>
      </c>
    </row>
    <row r="79" spans="1:3">
      <c r="A79" s="82" t="s">
        <v>27</v>
      </c>
      <c r="B79" s="78" t="s">
        <v>246</v>
      </c>
      <c r="C79" s="83" t="s">
        <v>395</v>
      </c>
    </row>
    <row r="80" spans="1:3">
      <c r="A80" s="82" t="s">
        <v>27</v>
      </c>
      <c r="B80" s="78" t="s">
        <v>253</v>
      </c>
      <c r="C80" s="83" t="s">
        <v>39</v>
      </c>
    </row>
    <row r="81" spans="1:3">
      <c r="A81" s="82" t="s">
        <v>27</v>
      </c>
      <c r="B81" s="78" t="s">
        <v>137</v>
      </c>
      <c r="C81" s="83" t="s">
        <v>396</v>
      </c>
    </row>
    <row r="82" spans="1:3">
      <c r="A82" s="82" t="s">
        <v>27</v>
      </c>
      <c r="B82" s="78" t="s">
        <v>397</v>
      </c>
      <c r="C82" s="83" t="s">
        <v>398</v>
      </c>
    </row>
    <row r="83" spans="1:3">
      <c r="A83" s="82" t="s">
        <v>27</v>
      </c>
      <c r="B83" s="78" t="s">
        <v>234</v>
      </c>
      <c r="C83" s="83" t="s">
        <v>399</v>
      </c>
    </row>
    <row r="84" spans="1:3">
      <c r="A84" s="82" t="s">
        <v>27</v>
      </c>
      <c r="B84" s="78" t="s">
        <v>241</v>
      </c>
      <c r="C84" s="83" t="s">
        <v>400</v>
      </c>
    </row>
    <row r="85" spans="1:3">
      <c r="A85" s="82" t="s">
        <v>596</v>
      </c>
      <c r="B85" s="78" t="s">
        <v>295</v>
      </c>
      <c r="C85" s="83" t="s">
        <v>295</v>
      </c>
    </row>
    <row r="86" spans="1:3">
      <c r="A86" s="82" t="s">
        <v>27</v>
      </c>
      <c r="B86" s="78" t="s">
        <v>401</v>
      </c>
      <c r="C86" s="83" t="s">
        <v>402</v>
      </c>
    </row>
    <row r="87" spans="1:3">
      <c r="A87" s="82" t="s">
        <v>27</v>
      </c>
      <c r="B87" s="78" t="s">
        <v>272</v>
      </c>
      <c r="C87" s="83" t="s">
        <v>403</v>
      </c>
    </row>
    <row r="88" spans="1:3">
      <c r="A88" s="82" t="s">
        <v>27</v>
      </c>
      <c r="B88" s="78" t="s">
        <v>226</v>
      </c>
      <c r="C88" s="83" t="s">
        <v>404</v>
      </c>
    </row>
    <row r="89" spans="1:3">
      <c r="A89" s="82" t="s">
        <v>27</v>
      </c>
      <c r="B89" s="78" t="s">
        <v>81</v>
      </c>
      <c r="C89" s="83" t="s">
        <v>405</v>
      </c>
    </row>
    <row r="90" spans="1:3">
      <c r="A90" s="82" t="s">
        <v>27</v>
      </c>
      <c r="B90" s="78" t="s">
        <v>255</v>
      </c>
      <c r="C90" s="83" t="s">
        <v>406</v>
      </c>
    </row>
    <row r="91" spans="1:3">
      <c r="A91" s="82" t="s">
        <v>27</v>
      </c>
      <c r="B91" s="78" t="s">
        <v>186</v>
      </c>
      <c r="C91" s="83" t="s">
        <v>407</v>
      </c>
    </row>
    <row r="92" spans="1:3">
      <c r="A92" s="82" t="s">
        <v>27</v>
      </c>
      <c r="B92" s="78" t="s">
        <v>191</v>
      </c>
      <c r="C92" s="83" t="s">
        <v>408</v>
      </c>
    </row>
    <row r="93" spans="1:3">
      <c r="A93" s="82" t="s">
        <v>27</v>
      </c>
      <c r="B93" s="78" t="s">
        <v>274</v>
      </c>
      <c r="C93" s="83" t="s">
        <v>409</v>
      </c>
    </row>
    <row r="94" spans="1:3">
      <c r="A94" s="82" t="s">
        <v>27</v>
      </c>
      <c r="B94" s="78" t="s">
        <v>238</v>
      </c>
      <c r="C94" s="83" t="s">
        <v>410</v>
      </c>
    </row>
    <row r="95" spans="1:3">
      <c r="A95" s="82" t="s">
        <v>27</v>
      </c>
      <c r="B95" s="78" t="s">
        <v>411</v>
      </c>
      <c r="C95" s="83" t="s">
        <v>412</v>
      </c>
    </row>
    <row r="96" spans="1:3">
      <c r="A96" s="82" t="s">
        <v>27</v>
      </c>
      <c r="B96" s="78" t="s">
        <v>136</v>
      </c>
      <c r="C96" s="83" t="s">
        <v>413</v>
      </c>
    </row>
    <row r="97" spans="1:3">
      <c r="A97" s="82" t="s">
        <v>27</v>
      </c>
      <c r="B97" s="78" t="s">
        <v>155</v>
      </c>
      <c r="C97" s="83" t="s">
        <v>414</v>
      </c>
    </row>
    <row r="98" spans="1:3">
      <c r="A98" s="82" t="s">
        <v>27</v>
      </c>
      <c r="B98" s="78" t="s">
        <v>142</v>
      </c>
      <c r="C98" s="83" t="s">
        <v>415</v>
      </c>
    </row>
    <row r="99" spans="1:3">
      <c r="A99" s="82" t="s">
        <v>27</v>
      </c>
      <c r="B99" s="78" t="s">
        <v>263</v>
      </c>
      <c r="C99" s="83" t="s">
        <v>416</v>
      </c>
    </row>
    <row r="100" spans="1:3">
      <c r="A100" s="82" t="s">
        <v>27</v>
      </c>
      <c r="B100" s="78" t="s">
        <v>230</v>
      </c>
      <c r="C100" s="83" t="s">
        <v>417</v>
      </c>
    </row>
    <row r="101" spans="1:3">
      <c r="A101" s="82" t="s">
        <v>27</v>
      </c>
      <c r="B101" s="78" t="s">
        <v>72</v>
      </c>
      <c r="C101" s="83" t="s">
        <v>32</v>
      </c>
    </row>
    <row r="102" spans="1:3">
      <c r="A102" s="82" t="s">
        <v>27</v>
      </c>
      <c r="B102" s="78" t="s">
        <v>80</v>
      </c>
      <c r="C102" s="83" t="s">
        <v>418</v>
      </c>
    </row>
    <row r="103" spans="1:3">
      <c r="A103" s="82" t="s">
        <v>27</v>
      </c>
      <c r="B103" s="78" t="s">
        <v>256</v>
      </c>
      <c r="C103" s="83" t="s">
        <v>419</v>
      </c>
    </row>
    <row r="104" spans="1:3">
      <c r="A104" s="82" t="s">
        <v>27</v>
      </c>
      <c r="B104" s="78" t="s">
        <v>218</v>
      </c>
      <c r="C104" s="83" t="s">
        <v>420</v>
      </c>
    </row>
    <row r="105" spans="1:3">
      <c r="A105" s="82" t="s">
        <v>27</v>
      </c>
      <c r="B105" s="78" t="s">
        <v>421</v>
      </c>
      <c r="C105" s="83" t="s">
        <v>422</v>
      </c>
    </row>
    <row r="106" spans="1:3">
      <c r="A106" s="82" t="s">
        <v>27</v>
      </c>
      <c r="B106" s="78" t="s">
        <v>423</v>
      </c>
      <c r="C106" s="83" t="s">
        <v>424</v>
      </c>
    </row>
    <row r="107" spans="1:3">
      <c r="A107" s="82" t="s">
        <v>27</v>
      </c>
      <c r="B107" s="78" t="s">
        <v>425</v>
      </c>
      <c r="C107" s="83" t="s">
        <v>426</v>
      </c>
    </row>
    <row r="108" spans="1:3">
      <c r="A108" s="82" t="s">
        <v>27</v>
      </c>
      <c r="B108" s="78" t="s">
        <v>427</v>
      </c>
      <c r="C108" s="83" t="s">
        <v>428</v>
      </c>
    </row>
    <row r="109" spans="1:3">
      <c r="A109" s="82" t="s">
        <v>27</v>
      </c>
      <c r="B109" s="78" t="s">
        <v>429</v>
      </c>
      <c r="C109" s="83" t="s">
        <v>430</v>
      </c>
    </row>
    <row r="110" spans="1:3">
      <c r="A110" s="82" t="s">
        <v>27</v>
      </c>
      <c r="B110" s="78" t="s">
        <v>431</v>
      </c>
      <c r="C110" s="83" t="s">
        <v>432</v>
      </c>
    </row>
    <row r="111" spans="1:3">
      <c r="A111" s="82" t="s">
        <v>596</v>
      </c>
      <c r="B111" s="78" t="s">
        <v>296</v>
      </c>
      <c r="C111" s="83" t="s">
        <v>297</v>
      </c>
    </row>
    <row r="112" spans="1:3">
      <c r="A112" s="82" t="s">
        <v>27</v>
      </c>
      <c r="B112" s="78" t="s">
        <v>169</v>
      </c>
      <c r="C112" s="83" t="s">
        <v>433</v>
      </c>
    </row>
    <row r="113" spans="1:3">
      <c r="A113" s="82" t="s">
        <v>27</v>
      </c>
      <c r="B113" s="78" t="s">
        <v>170</v>
      </c>
      <c r="C113" s="83" t="s">
        <v>434</v>
      </c>
    </row>
    <row r="114" spans="1:3">
      <c r="A114" s="82" t="s">
        <v>27</v>
      </c>
      <c r="B114" s="78" t="s">
        <v>251</v>
      </c>
      <c r="C114" s="83" t="s">
        <v>435</v>
      </c>
    </row>
    <row r="115" spans="1:3">
      <c r="A115" s="82" t="s">
        <v>27</v>
      </c>
      <c r="B115" s="78" t="s">
        <v>265</v>
      </c>
      <c r="C115" s="83" t="s">
        <v>436</v>
      </c>
    </row>
    <row r="116" spans="1:3">
      <c r="A116" s="82" t="s">
        <v>27</v>
      </c>
      <c r="B116" s="78" t="s">
        <v>175</v>
      </c>
      <c r="C116" s="83" t="s">
        <v>437</v>
      </c>
    </row>
    <row r="117" spans="1:3">
      <c r="A117" s="82" t="s">
        <v>596</v>
      </c>
      <c r="B117" s="78" t="s">
        <v>298</v>
      </c>
      <c r="C117" s="83" t="s">
        <v>126</v>
      </c>
    </row>
    <row r="118" spans="1:3">
      <c r="A118" s="82" t="s">
        <v>27</v>
      </c>
      <c r="B118" s="78" t="s">
        <v>208</v>
      </c>
      <c r="C118" s="83" t="s">
        <v>438</v>
      </c>
    </row>
    <row r="119" spans="1:3">
      <c r="A119" s="82" t="s">
        <v>27</v>
      </c>
      <c r="B119" s="78" t="s">
        <v>153</v>
      </c>
      <c r="C119" s="83" t="s">
        <v>439</v>
      </c>
    </row>
    <row r="120" spans="1:3">
      <c r="A120" s="82" t="s">
        <v>27</v>
      </c>
      <c r="B120" s="78" t="s">
        <v>183</v>
      </c>
      <c r="C120" s="83" t="s">
        <v>440</v>
      </c>
    </row>
    <row r="121" spans="1:3">
      <c r="A121" s="82" t="s">
        <v>27</v>
      </c>
      <c r="B121" s="78" t="s">
        <v>184</v>
      </c>
      <c r="C121" s="83" t="s">
        <v>441</v>
      </c>
    </row>
    <row r="122" spans="1:3">
      <c r="A122" s="82" t="s">
        <v>27</v>
      </c>
      <c r="B122" s="78" t="s">
        <v>98</v>
      </c>
      <c r="C122" s="83" t="s">
        <v>442</v>
      </c>
    </row>
    <row r="123" spans="1:3">
      <c r="A123" s="82" t="s">
        <v>27</v>
      </c>
      <c r="B123" s="78" t="s">
        <v>214</v>
      </c>
      <c r="C123" s="83" t="s">
        <v>443</v>
      </c>
    </row>
    <row r="124" spans="1:3">
      <c r="A124" s="82" t="s">
        <v>27</v>
      </c>
      <c r="B124" s="78" t="s">
        <v>135</v>
      </c>
      <c r="C124" s="83" t="s">
        <v>444</v>
      </c>
    </row>
    <row r="125" spans="1:3">
      <c r="A125" s="82" t="s">
        <v>27</v>
      </c>
      <c r="B125" s="78" t="s">
        <v>200</v>
      </c>
      <c r="C125" s="83" t="s">
        <v>445</v>
      </c>
    </row>
    <row r="126" spans="1:3">
      <c r="A126" s="82" t="s">
        <v>596</v>
      </c>
      <c r="B126" s="78" t="s">
        <v>299</v>
      </c>
      <c r="C126" s="83" t="s">
        <v>299</v>
      </c>
    </row>
    <row r="127" spans="1:3">
      <c r="A127" s="82" t="s">
        <v>596</v>
      </c>
      <c r="B127" s="78" t="s">
        <v>300</v>
      </c>
      <c r="C127" s="83" t="s">
        <v>301</v>
      </c>
    </row>
    <row r="128" spans="1:3">
      <c r="A128" s="82" t="s">
        <v>596</v>
      </c>
      <c r="B128" s="78" t="s">
        <v>302</v>
      </c>
      <c r="C128" s="83" t="s">
        <v>303</v>
      </c>
    </row>
    <row r="129" spans="1:3">
      <c r="A129" s="82" t="s">
        <v>27</v>
      </c>
      <c r="B129" s="78" t="s">
        <v>204</v>
      </c>
      <c r="C129" s="83" t="s">
        <v>446</v>
      </c>
    </row>
    <row r="130" spans="1:3">
      <c r="A130" s="82" t="s">
        <v>27</v>
      </c>
      <c r="B130" s="78" t="s">
        <v>78</v>
      </c>
      <c r="C130" s="83" t="s">
        <v>447</v>
      </c>
    </row>
    <row r="131" spans="1:3">
      <c r="A131" s="82" t="s">
        <v>596</v>
      </c>
      <c r="B131" s="78" t="s">
        <v>56</v>
      </c>
      <c r="C131" s="83" t="s">
        <v>56</v>
      </c>
    </row>
    <row r="132" spans="1:3">
      <c r="A132" s="82" t="s">
        <v>27</v>
      </c>
      <c r="B132" s="78" t="s">
        <v>242</v>
      </c>
      <c r="C132" s="83" t="s">
        <v>448</v>
      </c>
    </row>
    <row r="133" spans="1:3">
      <c r="A133" s="82" t="s">
        <v>596</v>
      </c>
      <c r="B133" s="78" t="s">
        <v>304</v>
      </c>
      <c r="C133" s="83" t="s">
        <v>305</v>
      </c>
    </row>
    <row r="134" spans="1:3">
      <c r="A134" s="82" t="s">
        <v>596</v>
      </c>
      <c r="B134" s="78" t="s">
        <v>306</v>
      </c>
      <c r="C134" s="83" t="s">
        <v>306</v>
      </c>
    </row>
    <row r="135" spans="1:3">
      <c r="A135" s="82" t="s">
        <v>27</v>
      </c>
      <c r="B135" s="78" t="s">
        <v>278</v>
      </c>
      <c r="C135" s="83" t="s">
        <v>449</v>
      </c>
    </row>
    <row r="136" spans="1:3">
      <c r="A136" s="82" t="s">
        <v>27</v>
      </c>
      <c r="B136" s="78" t="s">
        <v>229</v>
      </c>
      <c r="C136" s="83" t="s">
        <v>450</v>
      </c>
    </row>
    <row r="137" spans="1:3">
      <c r="A137" s="82" t="s">
        <v>27</v>
      </c>
      <c r="B137" s="78" t="s">
        <v>451</v>
      </c>
      <c r="C137" s="83" t="s">
        <v>452</v>
      </c>
    </row>
    <row r="138" spans="1:3">
      <c r="A138" s="82" t="s">
        <v>27</v>
      </c>
      <c r="B138" s="78" t="s">
        <v>258</v>
      </c>
      <c r="C138" s="83" t="s">
        <v>453</v>
      </c>
    </row>
    <row r="139" spans="1:3">
      <c r="A139" s="82" t="s">
        <v>27</v>
      </c>
      <c r="B139" s="78" t="s">
        <v>454</v>
      </c>
      <c r="C139" s="83" t="s">
        <v>455</v>
      </c>
    </row>
    <row r="140" spans="1:3">
      <c r="A140" s="82" t="s">
        <v>27</v>
      </c>
      <c r="B140" s="78" t="s">
        <v>268</v>
      </c>
      <c r="C140" s="83" t="s">
        <v>456</v>
      </c>
    </row>
    <row r="141" spans="1:3">
      <c r="A141" s="82" t="s">
        <v>27</v>
      </c>
      <c r="B141" s="78" t="s">
        <v>74</v>
      </c>
      <c r="C141" s="83" t="s">
        <v>457</v>
      </c>
    </row>
    <row r="142" spans="1:3">
      <c r="A142" s="82" t="s">
        <v>27</v>
      </c>
      <c r="B142" s="78" t="s">
        <v>220</v>
      </c>
      <c r="C142" s="83" t="s">
        <v>458</v>
      </c>
    </row>
    <row r="143" spans="1:3">
      <c r="A143" s="82" t="s">
        <v>27</v>
      </c>
      <c r="B143" s="78" t="s">
        <v>261</v>
      </c>
      <c r="C143" s="83" t="s">
        <v>459</v>
      </c>
    </row>
    <row r="144" spans="1:3">
      <c r="A144" s="82" t="s">
        <v>27</v>
      </c>
      <c r="B144" s="78" t="s">
        <v>460</v>
      </c>
      <c r="C144" s="83" t="s">
        <v>461</v>
      </c>
    </row>
    <row r="145" spans="1:3">
      <c r="A145" s="82" t="s">
        <v>27</v>
      </c>
      <c r="B145" s="78" t="s">
        <v>267</v>
      </c>
      <c r="C145" s="83" t="s">
        <v>462</v>
      </c>
    </row>
    <row r="146" spans="1:3">
      <c r="A146" s="82" t="s">
        <v>27</v>
      </c>
      <c r="B146" s="78" t="s">
        <v>86</v>
      </c>
      <c r="C146" s="83" t="s">
        <v>463</v>
      </c>
    </row>
    <row r="147" spans="1:3">
      <c r="A147" s="82" t="s">
        <v>27</v>
      </c>
      <c r="B147" s="78" t="s">
        <v>464</v>
      </c>
      <c r="C147" s="83" t="s">
        <v>465</v>
      </c>
    </row>
    <row r="148" spans="1:3">
      <c r="A148" s="82" t="s">
        <v>27</v>
      </c>
      <c r="B148" s="78" t="s">
        <v>270</v>
      </c>
      <c r="C148" s="83" t="s">
        <v>466</v>
      </c>
    </row>
    <row r="149" spans="1:3">
      <c r="A149" s="82" t="s">
        <v>27</v>
      </c>
      <c r="B149" s="78" t="s">
        <v>151</v>
      </c>
      <c r="C149" s="83" t="s">
        <v>467</v>
      </c>
    </row>
    <row r="150" spans="1:3">
      <c r="A150" s="82" t="s">
        <v>27</v>
      </c>
      <c r="B150" s="78" t="s">
        <v>262</v>
      </c>
      <c r="C150" s="83" t="s">
        <v>468</v>
      </c>
    </row>
    <row r="151" spans="1:3">
      <c r="A151" s="82" t="s">
        <v>596</v>
      </c>
      <c r="B151" s="78" t="s">
        <v>307</v>
      </c>
      <c r="C151" s="83" t="s">
        <v>307</v>
      </c>
    </row>
    <row r="152" spans="1:3">
      <c r="A152" s="82" t="s">
        <v>27</v>
      </c>
      <c r="B152" s="78" t="s">
        <v>281</v>
      </c>
      <c r="C152" s="83" t="s">
        <v>469</v>
      </c>
    </row>
    <row r="153" spans="1:3">
      <c r="A153" s="82" t="s">
        <v>27</v>
      </c>
      <c r="B153" s="78" t="s">
        <v>279</v>
      </c>
      <c r="C153" s="83" t="s">
        <v>470</v>
      </c>
    </row>
    <row r="154" spans="1:3">
      <c r="A154" s="82" t="s">
        <v>27</v>
      </c>
      <c r="B154" s="78" t="s">
        <v>90</v>
      </c>
      <c r="C154" s="83" t="s">
        <v>471</v>
      </c>
    </row>
    <row r="155" spans="1:3">
      <c r="A155" s="82" t="s">
        <v>596</v>
      </c>
      <c r="B155" s="78" t="s">
        <v>308</v>
      </c>
      <c r="C155" s="83" t="s">
        <v>309</v>
      </c>
    </row>
    <row r="156" spans="1:3">
      <c r="A156" s="82" t="s">
        <v>27</v>
      </c>
      <c r="B156" s="78" t="s">
        <v>219</v>
      </c>
      <c r="C156" s="83" t="s">
        <v>472</v>
      </c>
    </row>
    <row r="157" spans="1:3">
      <c r="A157" s="82" t="s">
        <v>27</v>
      </c>
      <c r="B157" s="78" t="s">
        <v>103</v>
      </c>
      <c r="C157" s="83" t="s">
        <v>473</v>
      </c>
    </row>
    <row r="158" spans="1:3">
      <c r="A158" s="82" t="s">
        <v>27</v>
      </c>
      <c r="B158" s="78" t="s">
        <v>97</v>
      </c>
      <c r="C158" s="83" t="s">
        <v>474</v>
      </c>
    </row>
    <row r="159" spans="1:3">
      <c r="A159" s="82" t="s">
        <v>27</v>
      </c>
      <c r="B159" s="78" t="s">
        <v>149</v>
      </c>
      <c r="C159" s="83" t="s">
        <v>475</v>
      </c>
    </row>
    <row r="160" spans="1:3">
      <c r="A160" s="82" t="s">
        <v>27</v>
      </c>
      <c r="B160" s="78" t="s">
        <v>158</v>
      </c>
      <c r="C160" s="83" t="s">
        <v>476</v>
      </c>
    </row>
    <row r="161" spans="1:3">
      <c r="A161" s="82" t="s">
        <v>27</v>
      </c>
      <c r="B161" s="78" t="s">
        <v>231</v>
      </c>
      <c r="C161" s="83" t="s">
        <v>477</v>
      </c>
    </row>
    <row r="162" spans="1:3">
      <c r="A162" s="82" t="s">
        <v>27</v>
      </c>
      <c r="B162" s="78" t="s">
        <v>190</v>
      </c>
      <c r="C162" s="83" t="s">
        <v>478</v>
      </c>
    </row>
    <row r="163" spans="1:3">
      <c r="A163" s="82" t="s">
        <v>27</v>
      </c>
      <c r="B163" s="78" t="s">
        <v>216</v>
      </c>
      <c r="C163" s="83" t="s">
        <v>479</v>
      </c>
    </row>
    <row r="164" spans="1:3">
      <c r="A164" s="82" t="s">
        <v>596</v>
      </c>
      <c r="B164" s="78" t="s">
        <v>310</v>
      </c>
      <c r="C164" s="83" t="s">
        <v>310</v>
      </c>
    </row>
    <row r="165" spans="1:3">
      <c r="A165" s="82" t="s">
        <v>27</v>
      </c>
      <c r="B165" s="78" t="s">
        <v>150</v>
      </c>
      <c r="C165" s="83" t="s">
        <v>480</v>
      </c>
    </row>
    <row r="166" spans="1:3">
      <c r="A166" s="82" t="s">
        <v>27</v>
      </c>
      <c r="B166" s="78" t="s">
        <v>249</v>
      </c>
      <c r="C166" s="83" t="s">
        <v>481</v>
      </c>
    </row>
    <row r="167" spans="1:3">
      <c r="A167" s="82" t="s">
        <v>596</v>
      </c>
      <c r="B167" s="78" t="s">
        <v>311</v>
      </c>
      <c r="C167" s="83" t="s">
        <v>311</v>
      </c>
    </row>
    <row r="168" spans="1:3">
      <c r="A168" s="82" t="s">
        <v>27</v>
      </c>
      <c r="B168" s="78" t="s">
        <v>482</v>
      </c>
      <c r="C168" s="83" t="s">
        <v>483</v>
      </c>
    </row>
    <row r="169" spans="1:3">
      <c r="A169" s="82" t="s">
        <v>27</v>
      </c>
      <c r="B169" s="78" t="s">
        <v>77</v>
      </c>
      <c r="C169" s="83" t="s">
        <v>484</v>
      </c>
    </row>
    <row r="170" spans="1:3">
      <c r="A170" s="82" t="s">
        <v>27</v>
      </c>
      <c r="B170" s="78" t="s">
        <v>485</v>
      </c>
      <c r="C170" s="83" t="s">
        <v>486</v>
      </c>
    </row>
    <row r="171" spans="1:3">
      <c r="A171" s="82" t="s">
        <v>27</v>
      </c>
      <c r="B171" s="78" t="s">
        <v>79</v>
      </c>
      <c r="C171" s="83" t="s">
        <v>487</v>
      </c>
    </row>
    <row r="172" spans="1:3">
      <c r="A172" s="82" t="s">
        <v>27</v>
      </c>
      <c r="B172" s="78" t="s">
        <v>197</v>
      </c>
      <c r="C172" s="83" t="s">
        <v>488</v>
      </c>
    </row>
    <row r="173" spans="1:3">
      <c r="A173" s="82" t="s">
        <v>27</v>
      </c>
      <c r="B173" s="78" t="s">
        <v>209</v>
      </c>
      <c r="C173" s="83" t="s">
        <v>489</v>
      </c>
    </row>
    <row r="174" spans="1:3">
      <c r="A174" s="82" t="s">
        <v>596</v>
      </c>
      <c r="B174" s="78" t="s">
        <v>55</v>
      </c>
      <c r="C174" s="83" t="s">
        <v>312</v>
      </c>
    </row>
    <row r="175" spans="1:3">
      <c r="A175" s="82" t="s">
        <v>27</v>
      </c>
      <c r="B175" s="78" t="s">
        <v>194</v>
      </c>
      <c r="C175" s="83" t="s">
        <v>490</v>
      </c>
    </row>
    <row r="176" spans="1:3">
      <c r="A176" s="82" t="s">
        <v>27</v>
      </c>
      <c r="B176" s="78" t="s">
        <v>83</v>
      </c>
      <c r="C176" s="83" t="s">
        <v>491</v>
      </c>
    </row>
    <row r="177" spans="1:3">
      <c r="A177" s="82" t="s">
        <v>27</v>
      </c>
      <c r="B177" s="78" t="s">
        <v>167</v>
      </c>
      <c r="C177" s="83" t="s">
        <v>492</v>
      </c>
    </row>
    <row r="178" spans="1:3">
      <c r="A178" s="82" t="s">
        <v>27</v>
      </c>
      <c r="B178" s="78" t="s">
        <v>102</v>
      </c>
      <c r="C178" s="83" t="s">
        <v>493</v>
      </c>
    </row>
    <row r="179" spans="1:3">
      <c r="A179" s="82" t="s">
        <v>27</v>
      </c>
      <c r="B179" s="78" t="s">
        <v>228</v>
      </c>
      <c r="C179" s="83" t="s">
        <v>494</v>
      </c>
    </row>
    <row r="180" spans="1:3">
      <c r="A180" s="82" t="s">
        <v>27</v>
      </c>
      <c r="B180" s="78" t="s">
        <v>177</v>
      </c>
      <c r="C180" s="83" t="s">
        <v>495</v>
      </c>
    </row>
    <row r="181" spans="1:3">
      <c r="A181" s="82" t="s">
        <v>596</v>
      </c>
      <c r="B181" s="78" t="s">
        <v>26</v>
      </c>
      <c r="C181" s="83" t="s">
        <v>26</v>
      </c>
    </row>
    <row r="182" spans="1:3">
      <c r="A182" s="82" t="s">
        <v>27</v>
      </c>
      <c r="B182" s="78" t="s">
        <v>212</v>
      </c>
      <c r="C182" s="83" t="s">
        <v>496</v>
      </c>
    </row>
    <row r="183" spans="1:3">
      <c r="A183" s="82" t="s">
        <v>27</v>
      </c>
      <c r="B183" s="78" t="s">
        <v>497</v>
      </c>
      <c r="C183" s="83" t="s">
        <v>498</v>
      </c>
    </row>
    <row r="184" spans="1:3">
      <c r="A184" s="82" t="s">
        <v>27</v>
      </c>
      <c r="B184" s="78" t="s">
        <v>499</v>
      </c>
      <c r="C184" s="83" t="s">
        <v>500</v>
      </c>
    </row>
    <row r="185" spans="1:3">
      <c r="A185" s="82" t="s">
        <v>27</v>
      </c>
      <c r="B185" s="78" t="s">
        <v>157</v>
      </c>
      <c r="C185" s="83" t="s">
        <v>501</v>
      </c>
    </row>
    <row r="186" spans="1:3">
      <c r="A186" s="82" t="s">
        <v>27</v>
      </c>
      <c r="B186" s="78" t="s">
        <v>93</v>
      </c>
      <c r="C186" s="83" t="s">
        <v>502</v>
      </c>
    </row>
    <row r="187" spans="1:3">
      <c r="A187" s="82" t="s">
        <v>27</v>
      </c>
      <c r="B187" s="78" t="s">
        <v>503</v>
      </c>
      <c r="C187" s="83" t="s">
        <v>504</v>
      </c>
    </row>
    <row r="188" spans="1:3">
      <c r="A188" s="82" t="s">
        <v>27</v>
      </c>
      <c r="B188" s="78" t="s">
        <v>199</v>
      </c>
      <c r="C188" s="83" t="s">
        <v>505</v>
      </c>
    </row>
    <row r="189" spans="1:3">
      <c r="A189" s="82" t="s">
        <v>596</v>
      </c>
      <c r="B189" s="78" t="s">
        <v>58</v>
      </c>
      <c r="C189" s="83" t="s">
        <v>58</v>
      </c>
    </row>
    <row r="190" spans="1:3">
      <c r="A190" s="82" t="s">
        <v>27</v>
      </c>
      <c r="B190" s="78" t="s">
        <v>240</v>
      </c>
      <c r="C190" s="83" t="s">
        <v>506</v>
      </c>
    </row>
    <row r="191" spans="1:3">
      <c r="A191" s="82" t="s">
        <v>27</v>
      </c>
      <c r="B191" s="78" t="s">
        <v>104</v>
      </c>
      <c r="C191" s="83" t="s">
        <v>507</v>
      </c>
    </row>
    <row r="192" spans="1:3">
      <c r="A192" s="82" t="s">
        <v>27</v>
      </c>
      <c r="B192" s="78" t="s">
        <v>185</v>
      </c>
      <c r="C192" s="83" t="s">
        <v>508</v>
      </c>
    </row>
    <row r="193" spans="1:3">
      <c r="A193" s="82" t="s">
        <v>596</v>
      </c>
      <c r="B193" s="78" t="s">
        <v>42</v>
      </c>
      <c r="C193" s="83" t="s">
        <v>42</v>
      </c>
    </row>
    <row r="194" spans="1:3">
      <c r="A194" s="82" t="s">
        <v>27</v>
      </c>
      <c r="B194" s="78" t="s">
        <v>277</v>
      </c>
      <c r="C194" s="83" t="s">
        <v>509</v>
      </c>
    </row>
    <row r="195" spans="1:3">
      <c r="A195" s="82" t="s">
        <v>27</v>
      </c>
      <c r="B195" s="78" t="s">
        <v>106</v>
      </c>
      <c r="C195" s="83" t="s">
        <v>510</v>
      </c>
    </row>
    <row r="196" spans="1:3">
      <c r="A196" s="82" t="s">
        <v>27</v>
      </c>
      <c r="B196" s="78" t="s">
        <v>206</v>
      </c>
      <c r="C196" s="83" t="s">
        <v>511</v>
      </c>
    </row>
    <row r="197" spans="1:3">
      <c r="A197" s="82" t="s">
        <v>27</v>
      </c>
      <c r="B197" s="78" t="s">
        <v>223</v>
      </c>
      <c r="C197" s="83" t="s">
        <v>512</v>
      </c>
    </row>
    <row r="198" spans="1:3">
      <c r="A198" s="82" t="s">
        <v>27</v>
      </c>
      <c r="B198" s="78" t="s">
        <v>100</v>
      </c>
      <c r="C198" s="83" t="s">
        <v>513</v>
      </c>
    </row>
    <row r="199" spans="1:3">
      <c r="A199" s="82" t="s">
        <v>27</v>
      </c>
      <c r="B199" s="78" t="s">
        <v>76</v>
      </c>
      <c r="C199" s="83" t="s">
        <v>514</v>
      </c>
    </row>
    <row r="200" spans="1:3">
      <c r="A200" s="82" t="s">
        <v>27</v>
      </c>
      <c r="B200" s="78" t="s">
        <v>515</v>
      </c>
      <c r="C200" s="83" t="s">
        <v>516</v>
      </c>
    </row>
    <row r="201" spans="1:3">
      <c r="A201" s="82" t="s">
        <v>27</v>
      </c>
      <c r="B201" s="78" t="s">
        <v>517</v>
      </c>
      <c r="C201" s="83" t="s">
        <v>518</v>
      </c>
    </row>
    <row r="202" spans="1:3">
      <c r="A202" s="82" t="s">
        <v>27</v>
      </c>
      <c r="B202" s="78" t="s">
        <v>192</v>
      </c>
      <c r="C202" s="83" t="s">
        <v>519</v>
      </c>
    </row>
    <row r="203" spans="1:3">
      <c r="A203" s="82" t="s">
        <v>27</v>
      </c>
      <c r="B203" s="78" t="s">
        <v>221</v>
      </c>
      <c r="C203" s="83" t="s">
        <v>520</v>
      </c>
    </row>
    <row r="204" spans="1:3">
      <c r="A204" s="82" t="s">
        <v>27</v>
      </c>
      <c r="B204" s="78" t="s">
        <v>521</v>
      </c>
      <c r="C204" s="83" t="s">
        <v>522</v>
      </c>
    </row>
    <row r="205" spans="1:3">
      <c r="A205" s="82" t="s">
        <v>27</v>
      </c>
      <c r="B205" s="78" t="s">
        <v>111</v>
      </c>
      <c r="C205" s="83" t="s">
        <v>523</v>
      </c>
    </row>
    <row r="206" spans="1:3">
      <c r="A206" s="82" t="s">
        <v>27</v>
      </c>
      <c r="B206" s="78" t="s">
        <v>254</v>
      </c>
      <c r="C206" s="83" t="s">
        <v>524</v>
      </c>
    </row>
    <row r="207" spans="1:3">
      <c r="A207" s="82" t="s">
        <v>27</v>
      </c>
      <c r="B207" s="78" t="s">
        <v>163</v>
      </c>
      <c r="C207" s="83" t="s">
        <v>525</v>
      </c>
    </row>
    <row r="208" spans="1:3">
      <c r="A208" s="82" t="s">
        <v>596</v>
      </c>
      <c r="B208" s="78" t="s">
        <v>313</v>
      </c>
      <c r="C208" s="83" t="s">
        <v>314</v>
      </c>
    </row>
    <row r="209" spans="1:3">
      <c r="A209" s="82" t="s">
        <v>27</v>
      </c>
      <c r="B209" s="78" t="s">
        <v>71</v>
      </c>
      <c r="C209" s="83" t="s">
        <v>526</v>
      </c>
    </row>
    <row r="210" spans="1:3">
      <c r="A210" s="82" t="s">
        <v>27</v>
      </c>
      <c r="B210" s="78" t="s">
        <v>245</v>
      </c>
      <c r="C210" s="83" t="s">
        <v>527</v>
      </c>
    </row>
    <row r="211" spans="1:3">
      <c r="A211" s="82" t="s">
        <v>27</v>
      </c>
      <c r="B211" s="78" t="s">
        <v>108</v>
      </c>
      <c r="C211" s="83" t="s">
        <v>528</v>
      </c>
    </row>
    <row r="212" spans="1:3">
      <c r="A212" s="82" t="s">
        <v>27</v>
      </c>
      <c r="B212" s="78" t="s">
        <v>96</v>
      </c>
      <c r="C212" s="83" t="s">
        <v>529</v>
      </c>
    </row>
    <row r="213" spans="1:3">
      <c r="A213" s="82" t="s">
        <v>596</v>
      </c>
      <c r="B213" s="78" t="s">
        <v>29</v>
      </c>
      <c r="C213" s="83" t="s">
        <v>315</v>
      </c>
    </row>
    <row r="214" spans="1:3">
      <c r="A214" s="82" t="s">
        <v>27</v>
      </c>
      <c r="B214" s="78" t="s">
        <v>105</v>
      </c>
      <c r="C214" s="83" t="s">
        <v>530</v>
      </c>
    </row>
    <row r="215" spans="1:3">
      <c r="A215" s="82" t="s">
        <v>596</v>
      </c>
      <c r="B215" s="78" t="s">
        <v>316</v>
      </c>
      <c r="C215" s="83" t="s">
        <v>317</v>
      </c>
    </row>
    <row r="216" spans="1:3">
      <c r="A216" s="82" t="s">
        <v>27</v>
      </c>
      <c r="B216" s="78" t="s">
        <v>178</v>
      </c>
      <c r="C216" s="83" t="s">
        <v>531</v>
      </c>
    </row>
    <row r="217" spans="1:3">
      <c r="A217" s="82" t="s">
        <v>596</v>
      </c>
      <c r="B217" s="78" t="s">
        <v>318</v>
      </c>
      <c r="C217" s="83" t="s">
        <v>319</v>
      </c>
    </row>
    <row r="218" spans="1:3">
      <c r="A218" s="82" t="s">
        <v>27</v>
      </c>
      <c r="B218" s="78" t="s">
        <v>172</v>
      </c>
      <c r="C218" s="83" t="s">
        <v>532</v>
      </c>
    </row>
    <row r="219" spans="1:3">
      <c r="A219" s="82" t="s">
        <v>27</v>
      </c>
      <c r="B219" s="78" t="s">
        <v>101</v>
      </c>
      <c r="C219" s="83" t="s">
        <v>31</v>
      </c>
    </row>
    <row r="220" spans="1:3">
      <c r="A220" s="82" t="s">
        <v>27</v>
      </c>
      <c r="B220" s="78" t="s">
        <v>196</v>
      </c>
      <c r="C220" s="83" t="s">
        <v>533</v>
      </c>
    </row>
    <row r="221" spans="1:3">
      <c r="A221" s="82" t="s">
        <v>27</v>
      </c>
      <c r="B221" s="78" t="s">
        <v>534</v>
      </c>
      <c r="C221" s="83" t="s">
        <v>535</v>
      </c>
    </row>
    <row r="222" spans="1:3">
      <c r="A222" s="82" t="s">
        <v>27</v>
      </c>
      <c r="B222" s="78" t="s">
        <v>160</v>
      </c>
      <c r="C222" s="83" t="s">
        <v>43</v>
      </c>
    </row>
    <row r="223" spans="1:3">
      <c r="A223" s="82" t="s">
        <v>27</v>
      </c>
      <c r="B223" s="78" t="s">
        <v>264</v>
      </c>
      <c r="C223" s="83" t="s">
        <v>536</v>
      </c>
    </row>
    <row r="224" spans="1:3">
      <c r="A224" s="82" t="s">
        <v>27</v>
      </c>
      <c r="B224" s="78" t="s">
        <v>236</v>
      </c>
      <c r="C224" s="83" t="s">
        <v>537</v>
      </c>
    </row>
    <row r="225" spans="1:3">
      <c r="A225" s="82" t="s">
        <v>27</v>
      </c>
      <c r="B225" s="78" t="s">
        <v>232</v>
      </c>
      <c r="C225" s="83" t="s">
        <v>538</v>
      </c>
    </row>
    <row r="226" spans="1:3">
      <c r="A226" s="82" t="s">
        <v>27</v>
      </c>
      <c r="B226" s="78" t="s">
        <v>260</v>
      </c>
      <c r="C226" s="83" t="s">
        <v>539</v>
      </c>
    </row>
    <row r="227" spans="1:3">
      <c r="A227" s="82" t="s">
        <v>27</v>
      </c>
      <c r="B227" s="78" t="s">
        <v>273</v>
      </c>
      <c r="C227" s="83" t="s">
        <v>540</v>
      </c>
    </row>
    <row r="228" spans="1:3">
      <c r="A228" s="82" t="s">
        <v>27</v>
      </c>
      <c r="B228" s="78" t="s">
        <v>162</v>
      </c>
      <c r="C228" s="83" t="s">
        <v>541</v>
      </c>
    </row>
    <row r="229" spans="1:3">
      <c r="A229" s="82" t="s">
        <v>596</v>
      </c>
      <c r="B229" s="78" t="s">
        <v>89</v>
      </c>
      <c r="C229" s="83" t="s">
        <v>320</v>
      </c>
    </row>
    <row r="230" spans="1:3">
      <c r="A230" s="82" t="s">
        <v>27</v>
      </c>
      <c r="B230" s="78" t="s">
        <v>542</v>
      </c>
      <c r="C230" s="83" t="s">
        <v>543</v>
      </c>
    </row>
    <row r="231" spans="1:3">
      <c r="A231" s="82" t="s">
        <v>596</v>
      </c>
      <c r="B231" s="78" t="s">
        <v>37</v>
      </c>
      <c r="C231" s="83" t="s">
        <v>37</v>
      </c>
    </row>
    <row r="232" spans="1:3">
      <c r="A232" s="82" t="s">
        <v>27</v>
      </c>
      <c r="B232" s="78" t="s">
        <v>202</v>
      </c>
      <c r="C232" s="83" t="s">
        <v>544</v>
      </c>
    </row>
    <row r="233" spans="1:3">
      <c r="A233" s="82" t="s">
        <v>27</v>
      </c>
      <c r="B233" s="78" t="s">
        <v>181</v>
      </c>
      <c r="C233" s="83" t="s">
        <v>545</v>
      </c>
    </row>
    <row r="234" spans="1:3">
      <c r="A234" s="82" t="s">
        <v>27</v>
      </c>
      <c r="B234" s="78" t="s">
        <v>275</v>
      </c>
      <c r="C234" s="83" t="s">
        <v>546</v>
      </c>
    </row>
    <row r="235" spans="1:3">
      <c r="A235" s="82" t="s">
        <v>27</v>
      </c>
      <c r="B235" s="78" t="s">
        <v>110</v>
      </c>
      <c r="C235" s="83" t="s">
        <v>49</v>
      </c>
    </row>
    <row r="236" spans="1:3">
      <c r="A236" s="82" t="s">
        <v>27</v>
      </c>
      <c r="B236" s="78" t="s">
        <v>156</v>
      </c>
      <c r="C236" s="83" t="s">
        <v>547</v>
      </c>
    </row>
    <row r="237" spans="1:3">
      <c r="A237" s="82" t="s">
        <v>27</v>
      </c>
      <c r="B237" s="78" t="s">
        <v>139</v>
      </c>
      <c r="C237" s="83" t="s">
        <v>548</v>
      </c>
    </row>
    <row r="238" spans="1:3">
      <c r="A238" s="82" t="s">
        <v>27</v>
      </c>
      <c r="B238" s="78" t="s">
        <v>599</v>
      </c>
      <c r="C238" s="83" t="s">
        <v>600</v>
      </c>
    </row>
    <row r="239" spans="1:3">
      <c r="A239" s="82" t="s">
        <v>27</v>
      </c>
      <c r="B239" s="78" t="s">
        <v>145</v>
      </c>
      <c r="C239" s="83" t="s">
        <v>549</v>
      </c>
    </row>
    <row r="240" spans="1:3">
      <c r="A240" s="82" t="s">
        <v>27</v>
      </c>
      <c r="B240" s="78" t="s">
        <v>188</v>
      </c>
      <c r="C240" s="83" t="s">
        <v>550</v>
      </c>
    </row>
    <row r="241" spans="1:3">
      <c r="A241" s="82" t="s">
        <v>27</v>
      </c>
      <c r="B241" s="78" t="s">
        <v>82</v>
      </c>
      <c r="C241" s="83" t="s">
        <v>551</v>
      </c>
    </row>
    <row r="242" spans="1:3">
      <c r="A242" s="82" t="s">
        <v>27</v>
      </c>
      <c r="B242" s="78" t="s">
        <v>152</v>
      </c>
      <c r="C242" s="83" t="s">
        <v>552</v>
      </c>
    </row>
    <row r="243" spans="1:3">
      <c r="A243" s="82" t="s">
        <v>27</v>
      </c>
      <c r="B243" s="78" t="s">
        <v>112</v>
      </c>
      <c r="C243" s="83" t="s">
        <v>553</v>
      </c>
    </row>
    <row r="244" spans="1:3">
      <c r="A244" s="82" t="s">
        <v>27</v>
      </c>
      <c r="B244" s="78" t="s">
        <v>92</v>
      </c>
      <c r="C244" s="83" t="s">
        <v>34</v>
      </c>
    </row>
    <row r="245" spans="1:3">
      <c r="A245" s="82" t="s">
        <v>27</v>
      </c>
      <c r="B245" s="78" t="s">
        <v>217</v>
      </c>
      <c r="C245" s="83" t="s">
        <v>554</v>
      </c>
    </row>
    <row r="246" spans="1:3">
      <c r="A246" s="82" t="s">
        <v>27</v>
      </c>
      <c r="B246" s="78" t="s">
        <v>201</v>
      </c>
      <c r="C246" s="83" t="s">
        <v>555</v>
      </c>
    </row>
    <row r="247" spans="1:3">
      <c r="A247" s="82" t="s">
        <v>27</v>
      </c>
      <c r="B247" s="78" t="s">
        <v>144</v>
      </c>
      <c r="C247" s="83" t="s">
        <v>556</v>
      </c>
    </row>
    <row r="248" spans="1:3">
      <c r="A248" s="82" t="s">
        <v>27</v>
      </c>
      <c r="B248" s="78" t="s">
        <v>182</v>
      </c>
      <c r="C248" s="83" t="s">
        <v>557</v>
      </c>
    </row>
    <row r="249" spans="1:3">
      <c r="A249" s="82" t="s">
        <v>27</v>
      </c>
      <c r="B249" s="78" t="s">
        <v>164</v>
      </c>
      <c r="C249" s="83" t="s">
        <v>558</v>
      </c>
    </row>
    <row r="250" spans="1:3">
      <c r="A250" s="82" t="s">
        <v>27</v>
      </c>
      <c r="B250" s="78" t="s">
        <v>215</v>
      </c>
      <c r="C250" s="83" t="s">
        <v>559</v>
      </c>
    </row>
    <row r="251" spans="1:3">
      <c r="A251" s="82" t="s">
        <v>27</v>
      </c>
      <c r="B251" s="78" t="s">
        <v>235</v>
      </c>
      <c r="C251" s="83" t="s">
        <v>560</v>
      </c>
    </row>
    <row r="252" spans="1:3">
      <c r="A252" s="82" t="s">
        <v>27</v>
      </c>
      <c r="B252" s="78" t="s">
        <v>561</v>
      </c>
      <c r="C252" s="83" t="s">
        <v>562</v>
      </c>
    </row>
    <row r="253" spans="1:3">
      <c r="A253" s="82" t="s">
        <v>27</v>
      </c>
      <c r="B253" s="78" t="s">
        <v>187</v>
      </c>
      <c r="C253" s="83" t="s">
        <v>563</v>
      </c>
    </row>
    <row r="254" spans="1:3">
      <c r="A254" s="82" t="s">
        <v>27</v>
      </c>
      <c r="B254" s="78" t="s">
        <v>154</v>
      </c>
      <c r="C254" s="83" t="s">
        <v>564</v>
      </c>
    </row>
    <row r="255" spans="1:3">
      <c r="A255" s="82" t="s">
        <v>596</v>
      </c>
      <c r="B255" s="78" t="s">
        <v>33</v>
      </c>
      <c r="C255" s="83" t="s">
        <v>33</v>
      </c>
    </row>
    <row r="256" spans="1:3">
      <c r="A256" s="82" t="s">
        <v>27</v>
      </c>
      <c r="B256" s="78" t="s">
        <v>252</v>
      </c>
      <c r="C256" s="83" t="s">
        <v>565</v>
      </c>
    </row>
    <row r="257" spans="1:3">
      <c r="A257" s="82" t="s">
        <v>27</v>
      </c>
      <c r="B257" s="78" t="s">
        <v>161</v>
      </c>
      <c r="C257" s="83" t="s">
        <v>566</v>
      </c>
    </row>
    <row r="258" spans="1:3">
      <c r="A258" s="82" t="s">
        <v>27</v>
      </c>
      <c r="B258" s="78" t="s">
        <v>132</v>
      </c>
      <c r="C258" s="83" t="s">
        <v>567</v>
      </c>
    </row>
    <row r="259" spans="1:3">
      <c r="A259" s="82" t="s">
        <v>27</v>
      </c>
      <c r="B259" s="78" t="s">
        <v>109</v>
      </c>
      <c r="C259" s="83" t="s">
        <v>568</v>
      </c>
    </row>
    <row r="260" spans="1:3">
      <c r="A260" s="82" t="s">
        <v>27</v>
      </c>
      <c r="B260" s="78" t="s">
        <v>140</v>
      </c>
      <c r="C260" s="83" t="s">
        <v>569</v>
      </c>
    </row>
    <row r="261" spans="1:3">
      <c r="A261" s="82" t="s">
        <v>27</v>
      </c>
      <c r="B261" s="78" t="s">
        <v>248</v>
      </c>
      <c r="C261" s="83" t="s">
        <v>570</v>
      </c>
    </row>
    <row r="262" spans="1:3">
      <c r="A262" s="82" t="s">
        <v>27</v>
      </c>
      <c r="B262" s="78" t="s">
        <v>174</v>
      </c>
      <c r="C262" s="83" t="s">
        <v>571</v>
      </c>
    </row>
    <row r="263" spans="1:3">
      <c r="A263" s="82" t="s">
        <v>27</v>
      </c>
      <c r="B263" s="78" t="s">
        <v>572</v>
      </c>
      <c r="C263" s="83" t="s">
        <v>573</v>
      </c>
    </row>
    <row r="264" spans="1:3">
      <c r="A264" s="96" t="s">
        <v>598</v>
      </c>
      <c r="B264" s="56" t="s">
        <v>283</v>
      </c>
      <c r="C264" s="97" t="s">
        <v>9</v>
      </c>
    </row>
    <row r="265" spans="1:3">
      <c r="A265" s="82" t="s">
        <v>596</v>
      </c>
      <c r="B265" s="78" t="s">
        <v>321</v>
      </c>
      <c r="C265" s="83" t="s">
        <v>321</v>
      </c>
    </row>
    <row r="266" spans="1:3">
      <c r="A266" s="82" t="s">
        <v>596</v>
      </c>
      <c r="B266" s="78" t="s">
        <v>322</v>
      </c>
      <c r="C266" s="83" t="s">
        <v>323</v>
      </c>
    </row>
    <row r="267" spans="1:3">
      <c r="A267" s="82" t="s">
        <v>27</v>
      </c>
      <c r="B267" s="78" t="s">
        <v>99</v>
      </c>
      <c r="C267" s="83" t="s">
        <v>574</v>
      </c>
    </row>
    <row r="268" spans="1:3">
      <c r="A268" s="82" t="s">
        <v>27</v>
      </c>
      <c r="B268" s="78" t="s">
        <v>173</v>
      </c>
      <c r="C268" s="83" t="s">
        <v>575</v>
      </c>
    </row>
    <row r="269" spans="1:3">
      <c r="A269" s="82" t="s">
        <v>596</v>
      </c>
      <c r="B269" s="78" t="s">
        <v>324</v>
      </c>
      <c r="C269" s="83" t="s">
        <v>325</v>
      </c>
    </row>
    <row r="270" spans="1:3">
      <c r="A270" s="82" t="s">
        <v>596</v>
      </c>
      <c r="B270" s="78" t="s">
        <v>324</v>
      </c>
      <c r="C270" s="83" t="s">
        <v>324</v>
      </c>
    </row>
    <row r="271" spans="1:3">
      <c r="A271" s="82" t="s">
        <v>27</v>
      </c>
      <c r="B271" s="78" t="s">
        <v>133</v>
      </c>
      <c r="C271" s="83" t="s">
        <v>576</v>
      </c>
    </row>
    <row r="272" spans="1:3">
      <c r="A272" s="82" t="s">
        <v>596</v>
      </c>
      <c r="B272" s="78" t="s">
        <v>326</v>
      </c>
      <c r="C272" s="83" t="s">
        <v>327</v>
      </c>
    </row>
    <row r="273" spans="1:3">
      <c r="A273" s="82" t="s">
        <v>27</v>
      </c>
      <c r="B273" s="78" t="s">
        <v>131</v>
      </c>
      <c r="C273" s="83" t="s">
        <v>577</v>
      </c>
    </row>
    <row r="274" spans="1:3">
      <c r="A274" s="82" t="s">
        <v>27</v>
      </c>
      <c r="B274" s="78" t="s">
        <v>247</v>
      </c>
      <c r="C274" s="83" t="s">
        <v>45</v>
      </c>
    </row>
    <row r="275" spans="1:3">
      <c r="A275" s="82" t="s">
        <v>27</v>
      </c>
      <c r="B275" s="78" t="s">
        <v>259</v>
      </c>
      <c r="C275" s="83" t="s">
        <v>578</v>
      </c>
    </row>
    <row r="276" spans="1:3">
      <c r="A276" s="82" t="s">
        <v>27</v>
      </c>
      <c r="B276" s="78" t="s">
        <v>95</v>
      </c>
      <c r="C276" s="83" t="s">
        <v>579</v>
      </c>
    </row>
    <row r="277" spans="1:3">
      <c r="A277" s="82" t="s">
        <v>596</v>
      </c>
      <c r="B277" s="78" t="s">
        <v>127</v>
      </c>
      <c r="C277" s="83" t="s">
        <v>328</v>
      </c>
    </row>
    <row r="278" spans="1:3">
      <c r="A278" s="82" t="s">
        <v>27</v>
      </c>
      <c r="B278" s="78" t="s">
        <v>237</v>
      </c>
      <c r="C278" s="83" t="s">
        <v>580</v>
      </c>
    </row>
    <row r="279" spans="1:3">
      <c r="A279" s="82" t="s">
        <v>27</v>
      </c>
      <c r="B279" s="78" t="s">
        <v>91</v>
      </c>
      <c r="C279" s="83" t="s">
        <v>581</v>
      </c>
    </row>
    <row r="280" spans="1:3">
      <c r="A280" s="82" t="s">
        <v>27</v>
      </c>
      <c r="B280" s="78" t="s">
        <v>130</v>
      </c>
      <c r="C280" s="83" t="s">
        <v>582</v>
      </c>
    </row>
    <row r="281" spans="1:3">
      <c r="A281" s="82" t="s">
        <v>27</v>
      </c>
      <c r="B281" s="78" t="s">
        <v>227</v>
      </c>
      <c r="C281" s="83" t="s">
        <v>583</v>
      </c>
    </row>
    <row r="282" spans="1:3">
      <c r="A282" s="82" t="s">
        <v>27</v>
      </c>
      <c r="B282" s="78" t="s">
        <v>224</v>
      </c>
      <c r="C282" s="83" t="s">
        <v>584</v>
      </c>
    </row>
    <row r="283" spans="1:3">
      <c r="A283" s="82" t="s">
        <v>27</v>
      </c>
      <c r="B283" s="78" t="s">
        <v>146</v>
      </c>
      <c r="C283" s="83" t="s">
        <v>585</v>
      </c>
    </row>
    <row r="284" spans="1:3">
      <c r="A284" s="82" t="s">
        <v>27</v>
      </c>
      <c r="B284" s="78" t="s">
        <v>107</v>
      </c>
      <c r="C284" s="83" t="s">
        <v>586</v>
      </c>
    </row>
    <row r="285" spans="1:3">
      <c r="A285" s="82" t="s">
        <v>27</v>
      </c>
      <c r="B285" s="78" t="s">
        <v>88</v>
      </c>
      <c r="C285" s="83" t="s">
        <v>587</v>
      </c>
    </row>
    <row r="286" spans="1:3">
      <c r="A286" s="82" t="s">
        <v>27</v>
      </c>
      <c r="B286" s="78" t="s">
        <v>165</v>
      </c>
      <c r="C286" s="83" t="s">
        <v>588</v>
      </c>
    </row>
    <row r="287" spans="1:3">
      <c r="A287" s="82" t="s">
        <v>27</v>
      </c>
      <c r="B287" s="78" t="s">
        <v>159</v>
      </c>
      <c r="C287" s="83" t="s">
        <v>589</v>
      </c>
    </row>
    <row r="288" spans="1:3">
      <c r="A288" s="82" t="s">
        <v>27</v>
      </c>
      <c r="B288" s="78" t="s">
        <v>271</v>
      </c>
      <c r="C288" s="83" t="s">
        <v>590</v>
      </c>
    </row>
    <row r="289" spans="1:3">
      <c r="A289" s="82" t="s">
        <v>27</v>
      </c>
      <c r="B289" s="78" t="s">
        <v>239</v>
      </c>
      <c r="C289" s="83" t="s">
        <v>591</v>
      </c>
    </row>
    <row r="290" spans="1:3">
      <c r="A290" s="82" t="s">
        <v>27</v>
      </c>
      <c r="B290" s="78" t="s">
        <v>141</v>
      </c>
      <c r="C290" s="83" t="s">
        <v>592</v>
      </c>
    </row>
    <row r="291" spans="1:3" ht="13.5" thickBot="1">
      <c r="A291" s="87" t="s">
        <v>596</v>
      </c>
      <c r="B291" s="88" t="s">
        <v>329</v>
      </c>
      <c r="C291" s="89" t="s">
        <v>330</v>
      </c>
    </row>
    <row r="292" spans="1:3">
      <c r="A292" s="90" t="s">
        <v>27</v>
      </c>
      <c r="B292" s="92" t="s">
        <v>168</v>
      </c>
      <c r="C292" s="93" t="s">
        <v>593</v>
      </c>
    </row>
    <row r="293" spans="1:3">
      <c r="A293" s="82" t="s">
        <v>27</v>
      </c>
      <c r="B293" s="78" t="s">
        <v>138</v>
      </c>
      <c r="C293" s="83" t="s">
        <v>46</v>
      </c>
    </row>
    <row r="294" spans="1:3" ht="13.5" thickBot="1">
      <c r="A294" s="84" t="s">
        <v>596</v>
      </c>
      <c r="B294" s="85" t="s">
        <v>331</v>
      </c>
      <c r="C294" s="86" t="s">
        <v>332</v>
      </c>
    </row>
  </sheetData>
  <phoneticPr fontId="0" type="noConversion"/>
  <pageMargins left="0.19685039370078741" right="0.19685039370078741" top="0.98425196850393704" bottom="0.98425196850393704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="85" zoomScaleNormal="85" workbookViewId="0">
      <selection activeCell="N35" sqref="N35"/>
    </sheetView>
  </sheetViews>
  <sheetFormatPr defaultRowHeight="12.75"/>
  <cols>
    <col min="1" max="1" width="23.42578125" customWidth="1"/>
    <col min="2" max="2" width="21.85546875" bestFit="1" customWidth="1"/>
    <col min="3" max="5" width="3.7109375" customWidth="1"/>
    <col min="6" max="6" width="3.85546875" customWidth="1"/>
    <col min="7" max="7" width="3.7109375" customWidth="1"/>
    <col min="8" max="8" width="3.85546875" customWidth="1"/>
    <col min="9" max="10" width="3.7109375" customWidth="1"/>
    <col min="11" max="12" width="4.42578125" customWidth="1"/>
    <col min="13" max="13" width="3.7109375" customWidth="1"/>
    <col min="14" max="14" width="23.42578125" bestFit="1" customWidth="1"/>
    <col min="15" max="15" width="6.140625" style="46" customWidth="1"/>
    <col min="17" max="17" width="10.140625" bestFit="1" customWidth="1"/>
    <col min="18" max="19" width="16.28515625" customWidth="1"/>
  </cols>
  <sheetData>
    <row r="1" spans="1:16" ht="25.5" customHeight="1">
      <c r="A1" s="22"/>
      <c r="B1" s="168" t="s">
        <v>40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02"/>
    </row>
    <row r="2" spans="1:16" ht="25.5" customHeight="1">
      <c r="A2" s="23"/>
      <c r="B2" s="169" t="s">
        <v>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03"/>
    </row>
    <row r="3" spans="1:16" ht="25.5" customHeight="1">
      <c r="A3" s="23"/>
      <c r="B3" s="170" t="s">
        <v>624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04"/>
    </row>
    <row r="4" spans="1:16" ht="25.5" customHeight="1">
      <c r="A4" s="23"/>
      <c r="B4" s="171" t="s">
        <v>627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05"/>
    </row>
    <row r="5" spans="1:16" ht="25.5" customHeight="1">
      <c r="A5" s="2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N5" s="24"/>
      <c r="O5" s="47"/>
    </row>
    <row r="6" spans="1:16" ht="19.5">
      <c r="A6" s="29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8"/>
    </row>
    <row r="7" spans="1:16">
      <c r="A7" s="38" t="s">
        <v>27</v>
      </c>
      <c r="B7" s="27"/>
      <c r="C7" s="42" t="s">
        <v>1</v>
      </c>
      <c r="D7" s="39" t="s">
        <v>2</v>
      </c>
      <c r="E7" s="39" t="s">
        <v>3</v>
      </c>
      <c r="F7" s="43" t="s">
        <v>4</v>
      </c>
      <c r="G7" s="43" t="s">
        <v>5</v>
      </c>
      <c r="H7" s="43" t="s">
        <v>6</v>
      </c>
      <c r="I7" s="39" t="s">
        <v>7</v>
      </c>
      <c r="J7" s="39" t="s">
        <v>8</v>
      </c>
      <c r="K7" s="39"/>
      <c r="L7" s="39"/>
      <c r="M7" s="10"/>
      <c r="N7" s="7"/>
      <c r="O7" s="106"/>
    </row>
    <row r="8" spans="1:16" ht="12.75" customHeight="1">
      <c r="A8" s="32" t="str">
        <f>Iscritti!$B$12</f>
        <v>CURRO' SALVATORE</v>
      </c>
      <c r="B8" s="7"/>
      <c r="C8" s="4">
        <f>3*E8+F8</f>
        <v>6</v>
      </c>
      <c r="D8" s="8">
        <f>SUM(E8:G8)</f>
        <v>2</v>
      </c>
      <c r="E8" s="8">
        <f>SUM(F13+F14)</f>
        <v>2</v>
      </c>
      <c r="F8" s="8">
        <f>SUM(G13+G14)</f>
        <v>0</v>
      </c>
      <c r="G8" s="8">
        <f>SUM(H13+H14)</f>
        <v>0</v>
      </c>
      <c r="H8" s="9">
        <f>SUM(D13+D14)</f>
        <v>6</v>
      </c>
      <c r="I8" s="8">
        <f>SUM(E13+E14)</f>
        <v>0</v>
      </c>
      <c r="J8" s="8">
        <f>H8-I8</f>
        <v>6</v>
      </c>
      <c r="K8" s="53">
        <f>+C8*1000000+J8*1000+H8</f>
        <v>6006006</v>
      </c>
      <c r="L8" s="53" t="str">
        <f>+A8</f>
        <v>CURRO' SALVATORE</v>
      </c>
      <c r="M8" s="53">
        <f>LARGE(K8:K10,1)</f>
        <v>6006006</v>
      </c>
      <c r="N8" s="31" t="str">
        <f>IF(SUM(C8:C10)=0,"",VLOOKUP(M8,K8:L10,2,FALSE))</f>
        <v>CURRO' SALVATORE</v>
      </c>
      <c r="O8" s="32"/>
    </row>
    <row r="9" spans="1:16" ht="12.75" customHeight="1">
      <c r="A9" s="32" t="str">
        <f>Iscritti!B15</f>
        <v>LO PRESTI RICCARDO</v>
      </c>
      <c r="B9" s="7"/>
      <c r="C9" s="4">
        <f>3*E9+F9</f>
        <v>3</v>
      </c>
      <c r="D9" s="8">
        <f>SUM(E9:G9)</f>
        <v>2</v>
      </c>
      <c r="E9" s="8">
        <f>SUM(H14+F15)</f>
        <v>1</v>
      </c>
      <c r="F9" s="8">
        <f>SUM(G14+G15)</f>
        <v>0</v>
      </c>
      <c r="G9" s="8">
        <f>SUM(F14+H15)</f>
        <v>1</v>
      </c>
      <c r="H9" s="9">
        <f>SUM(E14+D15)</f>
        <v>3</v>
      </c>
      <c r="I9" s="8">
        <f>SUM(D14+E15)</f>
        <v>1</v>
      </c>
      <c r="J9" s="8">
        <f>H9-I9</f>
        <v>2</v>
      </c>
      <c r="K9" s="53">
        <f>+C9*1000000+J9*1000+H9</f>
        <v>3002003</v>
      </c>
      <c r="L9" s="53" t="str">
        <f>+A9</f>
        <v>LO PRESTI RICCARDO</v>
      </c>
      <c r="M9" s="53">
        <f>LARGE(K8:K10,2)</f>
        <v>3002003</v>
      </c>
      <c r="N9" s="31" t="str">
        <f>IF(SUM(C8:C10)=0,"",VLOOKUP(M9,K8:L10,2,FALSE))</f>
        <v>LO PRESTI RICCARDO</v>
      </c>
      <c r="O9" s="32"/>
    </row>
    <row r="10" spans="1:16" ht="12.75" customHeight="1">
      <c r="A10" s="32" t="str">
        <f>Iscritti!B16</f>
        <v>DURANTE DAVIDE</v>
      </c>
      <c r="B10" s="7"/>
      <c r="C10" s="4">
        <f>3*E10+F10</f>
        <v>0</v>
      </c>
      <c r="D10" s="8">
        <f>SUM(E10:G10)</f>
        <v>2</v>
      </c>
      <c r="E10" s="8">
        <f>SUM(H13+H15)</f>
        <v>0</v>
      </c>
      <c r="F10" s="8">
        <f>SUM(G13+G15)</f>
        <v>0</v>
      </c>
      <c r="G10" s="8">
        <f>SUM(F13+F15)</f>
        <v>2</v>
      </c>
      <c r="H10" s="9">
        <f>SUM(E13+E15)</f>
        <v>0</v>
      </c>
      <c r="I10" s="9">
        <f>SUM(D13+D15)</f>
        <v>8</v>
      </c>
      <c r="J10" s="8">
        <f>H10-I10</f>
        <v>-8</v>
      </c>
      <c r="K10" s="53">
        <f>+C10*1000000+J10*1000+H10</f>
        <v>-8000</v>
      </c>
      <c r="L10" s="53" t="str">
        <f>+A10</f>
        <v>DURANTE DAVIDE</v>
      </c>
      <c r="M10" s="53">
        <f>LARGE(K8:K10,3)</f>
        <v>-8000</v>
      </c>
      <c r="N10" s="31" t="str">
        <f>IF(SUM(C8:C10)=0,"",VLOOKUP(M10,K8:L10,2,FALSE))</f>
        <v>DURANTE DAVIDE</v>
      </c>
    </row>
    <row r="11" spans="1:16" ht="12.75" customHeight="1">
      <c r="A11" s="12"/>
      <c r="B11" s="11"/>
      <c r="C11" s="13"/>
      <c r="D11" s="13"/>
      <c r="E11" s="13"/>
      <c r="F11" s="14"/>
      <c r="G11" s="14"/>
      <c r="H11" s="15"/>
      <c r="I11" s="13"/>
      <c r="J11" s="13"/>
      <c r="K11" s="13"/>
      <c r="L11" s="13"/>
      <c r="M11" s="16"/>
      <c r="N11" s="11"/>
    </row>
    <row r="12" spans="1:16" ht="12.75" customHeight="1" thickBot="1">
      <c r="A12" s="38" t="s">
        <v>10</v>
      </c>
      <c r="B12" s="27"/>
      <c r="C12" s="39"/>
      <c r="D12" s="40" t="s">
        <v>11</v>
      </c>
      <c r="E12" s="40"/>
      <c r="F12" s="27"/>
      <c r="G12" s="41"/>
      <c r="H12" s="27"/>
      <c r="I12" s="39"/>
      <c r="J12" s="39"/>
      <c r="K12" s="39"/>
      <c r="L12" s="39"/>
      <c r="M12" s="44"/>
      <c r="N12" s="45" t="s">
        <v>12</v>
      </c>
    </row>
    <row r="13" spans="1:16" ht="12.75" customHeight="1" thickBot="1">
      <c r="A13" s="17" t="str">
        <f>A8</f>
        <v>CURRO' SALVATORE</v>
      </c>
      <c r="B13" s="18" t="str">
        <f>A10</f>
        <v>DURANTE DAVIDE</v>
      </c>
      <c r="C13" s="19"/>
      <c r="D13" s="20">
        <f>T.Domenica!F14</f>
        <v>5</v>
      </c>
      <c r="E13" s="20">
        <f>T.Domenica!G14</f>
        <v>0</v>
      </c>
      <c r="F13" s="5">
        <f>IF(D13&gt;E13,1,0)</f>
        <v>1</v>
      </c>
      <c r="G13" s="5">
        <f>IF(D13=E13,1,0)</f>
        <v>0</v>
      </c>
      <c r="H13" s="5">
        <f>IF(D13&lt;E13,1,0)</f>
        <v>0</v>
      </c>
      <c r="I13" s="5"/>
      <c r="J13" s="5"/>
      <c r="K13" s="5"/>
      <c r="L13" s="5"/>
      <c r="M13" s="21"/>
      <c r="N13" s="18"/>
      <c r="P13" s="100"/>
    </row>
    <row r="14" spans="1:16" ht="12.75" customHeight="1" thickBot="1">
      <c r="A14" s="17" t="str">
        <f>A8</f>
        <v>CURRO' SALVATORE</v>
      </c>
      <c r="B14" s="18" t="str">
        <f>A9</f>
        <v>LO PRESTI RICCARDO</v>
      </c>
      <c r="C14" s="19"/>
      <c r="D14" s="20">
        <f>T.Domenica!F16</f>
        <v>1</v>
      </c>
      <c r="E14" s="20">
        <f>T.Domenica!G16</f>
        <v>0</v>
      </c>
      <c r="F14" s="5">
        <f>IF(D14&gt;E14,1,0)</f>
        <v>1</v>
      </c>
      <c r="G14" s="5">
        <f>IF(D14=E14,1,0)</f>
        <v>0</v>
      </c>
      <c r="H14" s="5">
        <f>IF(D14&lt;E14,1,0)</f>
        <v>0</v>
      </c>
      <c r="I14" s="5"/>
      <c r="J14" s="5"/>
      <c r="K14" s="5"/>
      <c r="L14" s="5"/>
      <c r="M14" s="21"/>
      <c r="N14" s="18"/>
      <c r="O14" s="109"/>
      <c r="P14" s="100"/>
    </row>
    <row r="15" spans="1:16" ht="12.75" customHeight="1" thickBot="1">
      <c r="A15" s="17" t="str">
        <f>A9</f>
        <v>LO PRESTI RICCARDO</v>
      </c>
      <c r="B15" s="18" t="str">
        <f>A10</f>
        <v>DURANTE DAVIDE</v>
      </c>
      <c r="C15" s="19"/>
      <c r="D15" s="20">
        <f>T.Domenica!F12</f>
        <v>3</v>
      </c>
      <c r="E15" s="20">
        <f>T.Domenica!G12</f>
        <v>0</v>
      </c>
      <c r="F15" s="5">
        <f>IF(D15&gt;E15,1,0)</f>
        <v>1</v>
      </c>
      <c r="G15" s="5">
        <f>IF(D15=E15,1,0)</f>
        <v>0</v>
      </c>
      <c r="H15" s="5">
        <f>IF(D15&lt;E15,1,0)</f>
        <v>0</v>
      </c>
      <c r="I15" s="5"/>
      <c r="J15" s="5"/>
      <c r="K15" s="5"/>
      <c r="L15" s="5"/>
      <c r="M15" s="21"/>
      <c r="N15" s="18"/>
      <c r="P15" s="100"/>
    </row>
    <row r="17" spans="1:16" ht="19.5">
      <c r="A17" s="29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6">
      <c r="A18" s="38" t="s">
        <v>27</v>
      </c>
      <c r="B18" s="27"/>
      <c r="C18" s="42" t="s">
        <v>1</v>
      </c>
      <c r="D18" s="39" t="s">
        <v>2</v>
      </c>
      <c r="E18" s="39" t="s">
        <v>3</v>
      </c>
      <c r="F18" s="43" t="s">
        <v>4</v>
      </c>
      <c r="G18" s="43" t="s">
        <v>5</v>
      </c>
      <c r="H18" s="43" t="s">
        <v>6</v>
      </c>
      <c r="I18" s="39" t="s">
        <v>7</v>
      </c>
      <c r="J18" s="39" t="s">
        <v>8</v>
      </c>
      <c r="K18" s="39"/>
      <c r="L18" s="39"/>
      <c r="M18" s="10"/>
      <c r="N18" s="7"/>
    </row>
    <row r="19" spans="1:16" ht="12.75" customHeight="1">
      <c r="A19" s="32" t="str">
        <f>Iscritti!$B$13</f>
        <v>DILETTI ALESSANDRO</v>
      </c>
      <c r="B19" s="7"/>
      <c r="C19" s="4">
        <f>3*E19+F19</f>
        <v>6</v>
      </c>
      <c r="D19" s="8">
        <f>SUM(E19:G19)</f>
        <v>2</v>
      </c>
      <c r="E19" s="8">
        <f>SUM(F24+F25)</f>
        <v>2</v>
      </c>
      <c r="F19" s="8">
        <f>SUM(G24+G25)</f>
        <v>0</v>
      </c>
      <c r="G19" s="8">
        <f>SUM(H24+H25)</f>
        <v>0</v>
      </c>
      <c r="H19" s="9">
        <f>SUM(D24+D25)</f>
        <v>9</v>
      </c>
      <c r="I19" s="8">
        <f>SUM(E24+E25)</f>
        <v>0</v>
      </c>
      <c r="J19" s="8">
        <f>H19-I19</f>
        <v>9</v>
      </c>
      <c r="K19" s="53">
        <f>+C19*1000000+J19*1000+H19</f>
        <v>6009009</v>
      </c>
      <c r="L19" s="53" t="str">
        <f>+A19</f>
        <v>DILETTI ALESSANDRO</v>
      </c>
      <c r="M19" s="53">
        <f>LARGE(K19:K21,1)</f>
        <v>6009009</v>
      </c>
      <c r="N19" s="31" t="str">
        <f>IF(SUM(C19:C21)=0,"",VLOOKUP(M19,K19:L21,2,FALSE))</f>
        <v>DILETTI ALESSANDRO</v>
      </c>
    </row>
    <row r="20" spans="1:16" ht="12.75" customHeight="1">
      <c r="A20" s="32" t="str">
        <f>Iscritti!B14</f>
        <v>AMATA BIAGIO</v>
      </c>
      <c r="B20" s="7"/>
      <c r="C20" s="4">
        <f>3*E20+F20</f>
        <v>0</v>
      </c>
      <c r="D20" s="8">
        <f>SUM(E20:G20)</f>
        <v>2</v>
      </c>
      <c r="E20" s="8">
        <f>SUM(H25+F26)</f>
        <v>0</v>
      </c>
      <c r="F20" s="8">
        <f>SUM(G25+G26)</f>
        <v>0</v>
      </c>
      <c r="G20" s="8">
        <f>SUM(F25+H26)</f>
        <v>2</v>
      </c>
      <c r="H20" s="9">
        <f>SUM(E25+D26)</f>
        <v>0</v>
      </c>
      <c r="I20" s="8">
        <f>SUM(D25+E26)</f>
        <v>4</v>
      </c>
      <c r="J20" s="8">
        <f>H20-I20</f>
        <v>-4</v>
      </c>
      <c r="K20" s="53">
        <f>+C20*1000000+J20*1000+H20</f>
        <v>-4000</v>
      </c>
      <c r="L20" s="53" t="str">
        <f>+A20</f>
        <v>AMATA BIAGIO</v>
      </c>
      <c r="M20" s="53">
        <f>LARGE(K19:K21,2)</f>
        <v>2995001</v>
      </c>
      <c r="N20" s="31" t="str">
        <f>IF(SUM(C19:C21)=0,"",VLOOKUP(M20,K19:L21,2,FALSE))</f>
        <v>FONTANA ANTONINO</v>
      </c>
    </row>
    <row r="21" spans="1:16" ht="12.75" customHeight="1">
      <c r="A21" s="32" t="str">
        <f>Iscritti!B17</f>
        <v>FONTANA ANTONINO</v>
      </c>
      <c r="B21" s="7"/>
      <c r="C21" s="4">
        <f>3*E21+F21</f>
        <v>3</v>
      </c>
      <c r="D21" s="8">
        <f>SUM(E21:G21)</f>
        <v>2</v>
      </c>
      <c r="E21" s="8">
        <f>SUM(H24+H26)</f>
        <v>1</v>
      </c>
      <c r="F21" s="8">
        <f>SUM(G24+G26)</f>
        <v>0</v>
      </c>
      <c r="G21" s="8">
        <f>SUM(F24+F26)</f>
        <v>1</v>
      </c>
      <c r="H21" s="9">
        <f>SUM(E24+E26)</f>
        <v>1</v>
      </c>
      <c r="I21" s="9">
        <f>SUM(D24+D26)</f>
        <v>6</v>
      </c>
      <c r="J21" s="8">
        <f>H21-I21</f>
        <v>-5</v>
      </c>
      <c r="K21" s="53">
        <f>+C21*1000000+J21*1000+H21</f>
        <v>2995001</v>
      </c>
      <c r="L21" s="53" t="str">
        <f>+A21</f>
        <v>FONTANA ANTONINO</v>
      </c>
      <c r="M21" s="53">
        <f>LARGE(K19:K21,3)</f>
        <v>-4000</v>
      </c>
      <c r="N21" s="31" t="str">
        <f>IF(SUM(C19:C21)=0,"",VLOOKUP(M21,K19:L21,2,FALSE))</f>
        <v>AMATA BIAGIO</v>
      </c>
    </row>
    <row r="22" spans="1:16" ht="12.75" customHeight="1">
      <c r="A22" s="12"/>
      <c r="B22" s="11"/>
      <c r="C22" s="13"/>
      <c r="D22" s="13"/>
      <c r="E22" s="13"/>
      <c r="F22" s="14"/>
      <c r="G22" s="14"/>
      <c r="H22" s="15"/>
      <c r="I22" s="13"/>
      <c r="J22" s="13"/>
      <c r="K22" s="13"/>
      <c r="L22" s="13"/>
      <c r="M22" s="16"/>
      <c r="N22" s="11"/>
    </row>
    <row r="23" spans="1:16" ht="12.75" customHeight="1" thickBot="1">
      <c r="A23" s="38" t="s">
        <v>10</v>
      </c>
      <c r="B23" s="27"/>
      <c r="C23" s="39"/>
      <c r="D23" s="40" t="s">
        <v>11</v>
      </c>
      <c r="E23" s="40"/>
      <c r="F23" s="27"/>
      <c r="G23" s="41"/>
      <c r="H23" s="27"/>
      <c r="I23" s="39"/>
      <c r="J23" s="39"/>
      <c r="K23" s="39"/>
      <c r="L23" s="39"/>
      <c r="M23" s="44"/>
      <c r="N23" s="45" t="s">
        <v>12</v>
      </c>
    </row>
    <row r="24" spans="1:16" ht="12.75" customHeight="1" thickBot="1">
      <c r="A24" s="17" t="str">
        <f>A19</f>
        <v>DILETTI ALESSANDRO</v>
      </c>
      <c r="B24" s="18" t="str">
        <f>A21</f>
        <v>FONTANA ANTONINO</v>
      </c>
      <c r="C24" s="19"/>
      <c r="D24" s="20">
        <f>T.Domenica!F13</f>
        <v>6</v>
      </c>
      <c r="E24" s="20">
        <f>T.Domenica!G13</f>
        <v>0</v>
      </c>
      <c r="F24" s="5">
        <f>IF(D24&gt;E24,1,0)</f>
        <v>1</v>
      </c>
      <c r="G24" s="5">
        <f>IF(D24=E24,1,0)</f>
        <v>0</v>
      </c>
      <c r="H24" s="5">
        <f>IF(D24&lt;E24,1,0)</f>
        <v>0</v>
      </c>
      <c r="I24" s="5"/>
      <c r="J24" s="5"/>
      <c r="K24" s="5"/>
      <c r="L24" s="5"/>
      <c r="M24" s="21"/>
      <c r="N24" s="18"/>
      <c r="P24" s="100"/>
    </row>
    <row r="25" spans="1:16" ht="12.75" customHeight="1" thickBot="1">
      <c r="A25" s="17" t="str">
        <f>A19</f>
        <v>DILETTI ALESSANDRO</v>
      </c>
      <c r="B25" s="18" t="str">
        <f>A20</f>
        <v>AMATA BIAGIO</v>
      </c>
      <c r="C25" s="19"/>
      <c r="D25" s="20">
        <f>T.Domenica!F17</f>
        <v>3</v>
      </c>
      <c r="E25" s="20">
        <f>T.Domenica!G17</f>
        <v>0</v>
      </c>
      <c r="F25" s="5">
        <f>IF(D25&gt;E25,1,0)</f>
        <v>1</v>
      </c>
      <c r="G25" s="5">
        <f>IF(D25=E25,1,0)</f>
        <v>0</v>
      </c>
      <c r="H25" s="5">
        <f>IF(D25&lt;E25,1,0)</f>
        <v>0</v>
      </c>
      <c r="I25" s="5"/>
      <c r="J25" s="5"/>
      <c r="K25" s="5"/>
      <c r="L25" s="5"/>
      <c r="M25" s="21"/>
      <c r="N25" s="18"/>
      <c r="O25" s="109"/>
      <c r="P25" s="100"/>
    </row>
    <row r="26" spans="1:16" ht="12.75" customHeight="1" thickBot="1">
      <c r="A26" s="17" t="str">
        <f>A20</f>
        <v>AMATA BIAGIO</v>
      </c>
      <c r="B26" s="18" t="str">
        <f>A21</f>
        <v>FONTANA ANTONINO</v>
      </c>
      <c r="C26" s="19"/>
      <c r="D26" s="20">
        <f>T.Domenica!F15</f>
        <v>0</v>
      </c>
      <c r="E26" s="20">
        <f>T.Domenica!G15</f>
        <v>1</v>
      </c>
      <c r="F26" s="5">
        <f>IF(D26&gt;E26,1,0)</f>
        <v>0</v>
      </c>
      <c r="G26" s="5">
        <f>IF(D26=E26,1,0)</f>
        <v>0</v>
      </c>
      <c r="H26" s="5">
        <f>IF(D26&lt;E26,1,0)</f>
        <v>1</v>
      </c>
      <c r="I26" s="5"/>
      <c r="J26" s="5"/>
      <c r="K26" s="5"/>
      <c r="L26" s="5"/>
      <c r="M26" s="21"/>
      <c r="N26" s="18"/>
      <c r="O26" s="109"/>
      <c r="P26" s="100"/>
    </row>
    <row r="28" spans="1:16" ht="19.5">
      <c r="A28" s="3" t="s">
        <v>15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6" ht="13.5" thickBot="1"/>
    <row r="30" spans="1:16" ht="13.5" thickBot="1">
      <c r="A30" s="54" t="str">
        <f>Esordienti!N8</f>
        <v>CURRO' SALVATORE</v>
      </c>
      <c r="B30" s="54" t="str">
        <f>Esordienti!N20</f>
        <v>FONTANA ANTONINO</v>
      </c>
      <c r="C30" s="57"/>
      <c r="D30" s="20">
        <f>T.Domenica!F19</f>
        <v>2</v>
      </c>
      <c r="E30" s="20">
        <f>T.Domenica!G19</f>
        <v>0</v>
      </c>
      <c r="F30" s="172" t="str">
        <f>IF(D30&gt;E30,A30,IF(OR(D30=E30),"Spareggio",B30))</f>
        <v>CURRO' SALVATORE</v>
      </c>
      <c r="G30" s="173"/>
      <c r="H30" s="173"/>
      <c r="I30" s="173"/>
      <c r="J30" s="173"/>
      <c r="K30" s="28"/>
      <c r="L30" s="28"/>
      <c r="M30" s="37"/>
      <c r="N30" s="54"/>
      <c r="O30" s="101"/>
    </row>
    <row r="31" spans="1:16" ht="13.5" thickBot="1">
      <c r="A31" s="54" t="str">
        <f>Esordienti!N19</f>
        <v>DILETTI ALESSANDRO</v>
      </c>
      <c r="B31" s="54" t="str">
        <f>Esordienti!N9</f>
        <v>LO PRESTI RICCARDO</v>
      </c>
      <c r="C31" s="2"/>
      <c r="D31" s="20">
        <f>T.Domenica!F20</f>
        <v>2</v>
      </c>
      <c r="E31" s="20">
        <f>T.Domenica!G20</f>
        <v>1</v>
      </c>
      <c r="F31" s="172" t="str">
        <f>IF(D31&gt;E31,A31,IF(OR(D31=E31),"Spareggio",B31))</f>
        <v>DILETTI ALESSANDRO</v>
      </c>
      <c r="G31" s="173"/>
      <c r="H31" s="173"/>
      <c r="I31" s="173"/>
      <c r="J31" s="173"/>
      <c r="K31" s="28"/>
      <c r="L31" s="28"/>
      <c r="M31" s="37"/>
      <c r="N31" s="54"/>
      <c r="O31" s="101"/>
    </row>
    <row r="33" spans="1:15" ht="19.5">
      <c r="A33" s="3" t="s">
        <v>18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5" ht="13.5" thickBot="1"/>
    <row r="35" spans="1:15" ht="13.5" thickBot="1">
      <c r="A35" s="54" t="str">
        <f>F30</f>
        <v>CURRO' SALVATORE</v>
      </c>
      <c r="B35" s="54" t="str">
        <f>F31</f>
        <v>DILETTI ALESSANDRO</v>
      </c>
      <c r="C35" s="57"/>
      <c r="D35" s="20">
        <f>T.Domenica!F22</f>
        <v>3</v>
      </c>
      <c r="E35" s="20">
        <f>T.Domenica!G22</f>
        <v>0</v>
      </c>
      <c r="F35" s="172" t="str">
        <f>IF(D35&gt;E35,A35,IF(OR(D35=E35),"Spareggio",B35))</f>
        <v>CURRO' SALVATORE</v>
      </c>
      <c r="G35" s="173"/>
      <c r="H35" s="173"/>
      <c r="I35" s="173"/>
      <c r="J35" s="173"/>
      <c r="K35" s="28"/>
      <c r="L35" s="28"/>
      <c r="M35" s="37"/>
      <c r="N35" s="54"/>
      <c r="O35" s="101"/>
    </row>
    <row r="74" spans="14:15">
      <c r="N74" s="55" t="e">
        <f>IF(#REF!&lt;#REF!,#REF!,IF(OR(#REF!=#REF!),"Spareggio",#REF!))</f>
        <v>#REF!</v>
      </c>
      <c r="O74" s="107"/>
    </row>
    <row r="75" spans="14:15">
      <c r="N75" s="55" t="e">
        <f>IF(#REF!&lt;#REF!,#REF!,IF(OR(#REF!=#REF!),"Spareggio",#REF!))</f>
        <v>#REF!</v>
      </c>
      <c r="O75" s="107"/>
    </row>
    <row r="76" spans="14:15">
      <c r="N76" s="55" t="e">
        <f>IF(#REF!&lt;#REF!,#REF!,IF(OR(#REF!=#REF!),"Spareggio",#REF!))</f>
        <v>#REF!</v>
      </c>
      <c r="O76" s="107"/>
    </row>
    <row r="77" spans="14:15">
      <c r="N77" s="55" t="e">
        <f>IF(#REF!&lt;#REF!,#REF!,IF(OR(#REF!=#REF!),"Spareggio",#REF!))</f>
        <v>#REF!</v>
      </c>
      <c r="O77" s="107"/>
    </row>
    <row r="78" spans="14:15">
      <c r="N78" s="55" t="e">
        <f>IF(#REF!&lt;#REF!,#REF!,IF(OR(#REF!=#REF!),"Spareggio",#REF!))</f>
        <v>#REF!</v>
      </c>
      <c r="O78" s="107"/>
    </row>
    <row r="79" spans="14:15">
      <c r="N79" s="55" t="e">
        <f>IF(#REF!&lt;#REF!,#REF!,IF(OR(#REF!=#REF!),"Spareggio",#REF!))</f>
        <v>#REF!</v>
      </c>
      <c r="O79" s="107"/>
    </row>
    <row r="80" spans="14:15">
      <c r="N80" s="55" t="e">
        <f>IF(#REF!&lt;#REF!,#REF!,IF(OR(#REF!=#REF!),"Spareggio",#REF!))</f>
        <v>#REF!</v>
      </c>
      <c r="O80" s="107"/>
    </row>
    <row r="81" spans="14:15">
      <c r="N81" s="55" t="e">
        <f>IF(#REF!&lt;#REF!,#REF!,IF(OR(#REF!=#REF!),"Spareggio",#REF!))</f>
        <v>#REF!</v>
      </c>
      <c r="O81" s="107"/>
    </row>
    <row r="82" spans="14:15">
      <c r="N82" s="55" t="e">
        <f>IF(#REF!&lt;#REF!,#REF!,IF(OR(#REF!=#REF!),"Spareggio",#REF!))</f>
        <v>#REF!</v>
      </c>
      <c r="O82" s="107"/>
    </row>
    <row r="83" spans="14:15">
      <c r="N83" s="55" t="e">
        <f>IF(#REF!&lt;#REF!,#REF!,IF(OR(#REF!=#REF!),"Spareggio",#REF!))</f>
        <v>#REF!</v>
      </c>
      <c r="O83" s="107"/>
    </row>
    <row r="84" spans="14:15">
      <c r="N84" s="55" t="e">
        <f>IF(#REF!&lt;#REF!,#REF!,IF(OR(#REF!=#REF!),"Spareggio",#REF!))</f>
        <v>#REF!</v>
      </c>
      <c r="O84" s="107"/>
    </row>
    <row r="86" spans="14:15">
      <c r="N86" s="55" t="e">
        <f>IF(#REF!&lt;#REF!,#REF!,IF(OR(#REF!=#REF!),"Spareggio",#REF!))</f>
        <v>#REF!</v>
      </c>
      <c r="O86" s="107"/>
    </row>
    <row r="87" spans="14:15">
      <c r="N87" s="55" t="e">
        <f>IF(#REF!&lt;#REF!,#REF!,IF(OR(#REF!=#REF!),"Spareggio",#REF!))</f>
        <v>#REF!</v>
      </c>
      <c r="O87" s="107"/>
    </row>
    <row r="88" spans="14:15">
      <c r="N88" s="55" t="e">
        <f>IF(#REF!&lt;#REF!,#REF!,IF(OR(#REF!=#REF!),"Spareggio",#REF!))</f>
        <v>#REF!</v>
      </c>
      <c r="O88" s="107"/>
    </row>
    <row r="89" spans="14:15">
      <c r="N89" s="55" t="e">
        <f>IF(#REF!&lt;#REF!,#REF!,IF(OR(#REF!=#REF!),"Spareggio",#REF!))</f>
        <v>#REF!</v>
      </c>
      <c r="O89" s="107"/>
    </row>
    <row r="90" spans="14:15">
      <c r="N90" s="34"/>
      <c r="O90" s="108"/>
    </row>
    <row r="91" spans="14:15">
      <c r="N91" s="34"/>
      <c r="O91" s="108"/>
    </row>
    <row r="93" spans="14:15">
      <c r="N93" s="34"/>
      <c r="O93" s="108"/>
    </row>
    <row r="94" spans="14:15">
      <c r="N94" s="55" t="e">
        <f>IF(#REF!&lt;#REF!,#REF!,IF(OR(#REF!=#REF!),"Spareggio",#REF!))</f>
        <v>#REF!</v>
      </c>
      <c r="O94" s="107"/>
    </row>
    <row r="95" spans="14:15">
      <c r="N95" s="55" t="e">
        <f>IF(#REF!&lt;#REF!,#REF!,IF(OR(#REF!=#REF!),"Spareggio",#REF!))</f>
        <v>#REF!</v>
      </c>
      <c r="O95" s="107"/>
    </row>
    <row r="96" spans="14:15">
      <c r="N96" s="55" t="e">
        <f>IF(#REF!&lt;#REF!,#REF!,IF(OR(#REF!=#REF!),"Spareggio",#REF!))</f>
        <v>#REF!</v>
      </c>
      <c r="O96" s="107"/>
    </row>
    <row r="98" spans="14:15">
      <c r="N98" s="55" t="e">
        <f>IF(#REF!&lt;#REF!,#REF!,IF(OR(#REF!=#REF!),"Spareggio",#REF!))</f>
        <v>#REF!</v>
      </c>
      <c r="O98" s="107"/>
    </row>
    <row r="99" spans="14:15">
      <c r="N99" s="55" t="e">
        <f>IF(#REF!&lt;#REF!,#REF!,IF(OR(#REF!=#REF!),"Spareggio",#REF!))</f>
        <v>#REF!</v>
      </c>
      <c r="O99" s="107"/>
    </row>
    <row r="100" spans="14:15">
      <c r="N100" s="55" t="e">
        <f>IF(#REF!&lt;#REF!,#REF!,IF(OR(#REF!=#REF!),"Spareggio",#REF!))</f>
        <v>#REF!</v>
      </c>
      <c r="O100" s="107"/>
    </row>
  </sheetData>
  <mergeCells count="7">
    <mergeCell ref="B1:N1"/>
    <mergeCell ref="B2:N2"/>
    <mergeCell ref="B3:N3"/>
    <mergeCell ref="B4:N4"/>
    <mergeCell ref="F35:J35"/>
    <mergeCell ref="F30:J30"/>
    <mergeCell ref="F31:J31"/>
  </mergeCells>
  <phoneticPr fontId="28" type="noConversion"/>
  <conditionalFormatting sqref="P13:P15 P24:P26">
    <cfRule type="cellIs" dxfId="7" priority="1" stopIfTrue="1" operator="equal">
      <formula>"X"</formula>
    </cfRule>
  </conditionalFormatting>
  <conditionalFormatting sqref="N1:N4">
    <cfRule type="cellIs" dxfId="6" priority="3" stopIfTrue="1" operator="equal">
      <formula>"riposo"</formula>
    </cfRule>
  </conditionalFormatting>
  <pageMargins left="0.39370078740157483" right="0.39370078740157483" top="0.98425196850393704" bottom="0.98425196850393704" header="0.51181102362204722" footer="0.51181102362204722"/>
  <pageSetup paperSize="9" scale="85" orientation="portrait" verticalDpi="300" r:id="rId1"/>
  <headerFooter alignWithMargins="0"/>
  <ignoredErrors>
    <ignoredError sqref="N20 N16:N18 N27 N21 N8:N10 N19 A11:A18 A22:A27 N11:N12 N22:N2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85" zoomScaleNormal="85" zoomScaleSheetLayoutView="115" workbookViewId="0">
      <selection activeCell="H23" sqref="H23"/>
    </sheetView>
  </sheetViews>
  <sheetFormatPr defaultRowHeight="12.75"/>
  <cols>
    <col min="1" max="1" width="9.28515625" style="143" customWidth="1"/>
    <col min="2" max="2" width="7" style="143" bestFit="1" customWidth="1"/>
    <col min="3" max="3" width="5.7109375" style="143" bestFit="1" customWidth="1"/>
    <col min="4" max="5" width="24.28515625" style="143" customWidth="1"/>
    <col min="6" max="7" width="5.140625" style="143" customWidth="1"/>
    <col min="8" max="8" width="24" style="143" customWidth="1"/>
    <col min="9" max="9" width="21.140625" style="145" bestFit="1" customWidth="1"/>
    <col min="10" max="10" width="21.140625" style="144" bestFit="1" customWidth="1"/>
    <col min="11" max="11" width="9.140625" style="162"/>
    <col min="12" max="12" width="9.140625" style="143"/>
    <col min="13" max="13" width="29.5703125" style="143" bestFit="1" customWidth="1"/>
    <col min="14" max="14" width="11.42578125" style="143" bestFit="1" customWidth="1"/>
    <col min="15" max="16" width="9.140625" style="143"/>
    <col min="17" max="17" width="11.42578125" style="143" bestFit="1" customWidth="1"/>
    <col min="18" max="16384" width="9.140625" style="143"/>
  </cols>
  <sheetData>
    <row r="1" spans="1:11" s="156" customFormat="1" ht="20.25">
      <c r="A1" s="68"/>
      <c r="B1" s="68"/>
      <c r="C1" s="175" t="s">
        <v>40</v>
      </c>
      <c r="D1" s="175"/>
      <c r="E1" s="175"/>
      <c r="F1" s="175"/>
      <c r="G1" s="175"/>
      <c r="H1" s="175"/>
      <c r="I1" s="158"/>
      <c r="J1" s="157"/>
      <c r="K1" s="159"/>
    </row>
    <row r="2" spans="1:11" s="156" customFormat="1" ht="20.25">
      <c r="A2" s="69"/>
      <c r="B2" s="69"/>
      <c r="C2" s="175" t="s">
        <v>0</v>
      </c>
      <c r="D2" s="175"/>
      <c r="E2" s="175"/>
      <c r="F2" s="175"/>
      <c r="G2" s="175"/>
      <c r="H2" s="175"/>
      <c r="I2" s="158"/>
      <c r="J2" s="157"/>
      <c r="K2" s="159"/>
    </row>
    <row r="3" spans="1:11" s="156" customFormat="1" ht="20.25">
      <c r="A3" s="69"/>
      <c r="B3" s="69"/>
      <c r="C3" s="176" t="s">
        <v>624</v>
      </c>
      <c r="D3" s="176"/>
      <c r="E3" s="176"/>
      <c r="F3" s="176"/>
      <c r="G3" s="176"/>
      <c r="H3" s="176"/>
      <c r="I3" s="158"/>
      <c r="J3" s="157"/>
      <c r="K3" s="159"/>
    </row>
    <row r="4" spans="1:11" s="156" customFormat="1" ht="20.25">
      <c r="A4" s="69"/>
      <c r="B4" s="69"/>
      <c r="C4" s="177" t="s">
        <v>628</v>
      </c>
      <c r="D4" s="177"/>
      <c r="E4" s="177"/>
      <c r="F4" s="177"/>
      <c r="G4" s="177"/>
      <c r="H4" s="177"/>
      <c r="I4" s="158"/>
      <c r="J4" s="157"/>
      <c r="K4" s="159"/>
    </row>
    <row r="5" spans="1:11" s="156" customFormat="1" ht="20.25">
      <c r="A5" s="69"/>
      <c r="B5" s="69"/>
      <c r="C5" s="70"/>
      <c r="D5" s="70"/>
      <c r="E5" s="70"/>
      <c r="F5" s="70"/>
      <c r="G5" s="70"/>
      <c r="H5" s="70"/>
      <c r="I5" s="158"/>
      <c r="J5" s="157"/>
      <c r="K5" s="159"/>
    </row>
    <row r="6" spans="1:11" s="153" customFormat="1" ht="20.25">
      <c r="A6" s="178" t="s">
        <v>623</v>
      </c>
      <c r="B6" s="178"/>
      <c r="C6" s="178"/>
      <c r="D6" s="178"/>
      <c r="E6" s="178"/>
      <c r="F6" s="178"/>
      <c r="G6" s="178"/>
      <c r="H6" s="178"/>
      <c r="I6" s="155"/>
      <c r="J6" s="154"/>
      <c r="K6" s="160"/>
    </row>
    <row r="7" spans="1:11" s="153" customFormat="1" ht="20.25">
      <c r="A7" s="178"/>
      <c r="B7" s="178"/>
      <c r="C7" s="178"/>
      <c r="D7" s="178"/>
      <c r="E7" s="178"/>
      <c r="F7" s="178"/>
      <c r="G7" s="178"/>
      <c r="H7" s="178"/>
      <c r="I7" s="155"/>
      <c r="J7" s="154"/>
      <c r="K7" s="160"/>
    </row>
    <row r="8" spans="1:11" s="146" customFormat="1">
      <c r="A8" s="152"/>
      <c r="B8" s="152"/>
      <c r="C8" s="152"/>
      <c r="D8" s="152"/>
      <c r="E8" s="152"/>
      <c r="F8" s="152"/>
      <c r="G8" s="152"/>
      <c r="H8" s="152"/>
      <c r="I8" s="148"/>
      <c r="J8" s="147"/>
      <c r="K8" s="161"/>
    </row>
    <row r="9" spans="1:11" s="146" customFormat="1">
      <c r="I9" s="148"/>
      <c r="J9" s="147"/>
      <c r="K9" s="161"/>
    </row>
    <row r="10" spans="1:11" s="146" customFormat="1">
      <c r="A10" s="152" t="s">
        <v>21</v>
      </c>
      <c r="B10" s="152" t="s">
        <v>50</v>
      </c>
      <c r="C10" s="152" t="s">
        <v>20</v>
      </c>
      <c r="D10" s="152" t="s">
        <v>13</v>
      </c>
      <c r="E10" s="152" t="s">
        <v>14</v>
      </c>
      <c r="F10" s="174" t="s">
        <v>11</v>
      </c>
      <c r="G10" s="174"/>
      <c r="H10" s="152" t="s">
        <v>12</v>
      </c>
      <c r="I10" s="148"/>
      <c r="J10" s="147"/>
      <c r="K10" s="161"/>
    </row>
    <row r="11" spans="1:11" s="146" customFormat="1">
      <c r="I11" s="148"/>
      <c r="J11" s="147"/>
      <c r="K11" s="161"/>
    </row>
    <row r="12" spans="1:11" s="146" customFormat="1">
      <c r="A12" s="166" t="s">
        <v>625</v>
      </c>
      <c r="B12" s="151">
        <v>1</v>
      </c>
      <c r="C12" s="150">
        <v>1</v>
      </c>
      <c r="D12" s="149" t="str">
        <f>Esordienti!A15</f>
        <v>LO PRESTI RICCARDO</v>
      </c>
      <c r="E12" s="149" t="str">
        <f>Esordienti!B15</f>
        <v>DURANTE DAVIDE</v>
      </c>
      <c r="F12" s="149">
        <v>3</v>
      </c>
      <c r="G12" s="149">
        <v>0</v>
      </c>
      <c r="H12" s="163" t="s">
        <v>629</v>
      </c>
      <c r="I12" s="148"/>
      <c r="J12" s="147"/>
      <c r="K12" s="161"/>
    </row>
    <row r="13" spans="1:11" s="146" customFormat="1">
      <c r="A13" s="166" t="s">
        <v>625</v>
      </c>
      <c r="B13" s="151">
        <v>2</v>
      </c>
      <c r="C13" s="150">
        <v>2</v>
      </c>
      <c r="D13" s="149" t="str">
        <f>Esordienti!A24</f>
        <v>DILETTI ALESSANDRO</v>
      </c>
      <c r="E13" s="149" t="str">
        <f>Esordienti!B24</f>
        <v>FONTANA ANTONINO</v>
      </c>
      <c r="F13" s="149">
        <v>6</v>
      </c>
      <c r="G13" s="149">
        <v>0</v>
      </c>
      <c r="H13" s="163" t="s">
        <v>630</v>
      </c>
      <c r="I13" s="148"/>
      <c r="J13" s="147"/>
      <c r="K13" s="161"/>
    </row>
    <row r="14" spans="1:11" s="146" customFormat="1">
      <c r="A14" s="166" t="s">
        <v>625</v>
      </c>
      <c r="B14" s="151">
        <v>1</v>
      </c>
      <c r="C14" s="150">
        <v>2</v>
      </c>
      <c r="D14" s="149" t="str">
        <f>Esordienti!A13</f>
        <v>CURRO' SALVATORE</v>
      </c>
      <c r="E14" s="149" t="str">
        <f>Esordienti!B13</f>
        <v>DURANTE DAVIDE</v>
      </c>
      <c r="F14" s="149">
        <v>5</v>
      </c>
      <c r="G14" s="149">
        <v>0</v>
      </c>
      <c r="H14" s="163" t="s">
        <v>629</v>
      </c>
      <c r="I14" s="148"/>
      <c r="J14" s="147"/>
      <c r="K14" s="161"/>
    </row>
    <row r="15" spans="1:11" s="146" customFormat="1">
      <c r="A15" s="166" t="s">
        <v>625</v>
      </c>
      <c r="B15" s="151">
        <v>2</v>
      </c>
      <c r="C15" s="150">
        <v>6</v>
      </c>
      <c r="D15" s="149" t="str">
        <f>Esordienti!A26</f>
        <v>AMATA BIAGIO</v>
      </c>
      <c r="E15" s="149" t="str">
        <f>Esordienti!B26</f>
        <v>FONTANA ANTONINO</v>
      </c>
      <c r="F15" s="149">
        <v>0</v>
      </c>
      <c r="G15" s="149">
        <v>1</v>
      </c>
      <c r="H15" s="163" t="s">
        <v>615</v>
      </c>
      <c r="I15" s="148"/>
      <c r="J15" s="147"/>
      <c r="K15" s="161"/>
    </row>
    <row r="16" spans="1:11" s="146" customFormat="1">
      <c r="A16" s="166" t="s">
        <v>625</v>
      </c>
      <c r="B16" s="151">
        <v>1</v>
      </c>
      <c r="C16" s="150">
        <v>3</v>
      </c>
      <c r="D16" s="149" t="str">
        <f>Esordienti!A14</f>
        <v>CURRO' SALVATORE</v>
      </c>
      <c r="E16" s="149" t="str">
        <f>Esordienti!B14</f>
        <v>LO PRESTI RICCARDO</v>
      </c>
      <c r="F16" s="149">
        <v>1</v>
      </c>
      <c r="G16" s="149">
        <v>0</v>
      </c>
      <c r="H16" s="163" t="s">
        <v>631</v>
      </c>
      <c r="I16" s="148"/>
      <c r="J16" s="147"/>
      <c r="K16" s="161"/>
    </row>
    <row r="17" spans="1:11" s="146" customFormat="1">
      <c r="A17" s="166" t="s">
        <v>625</v>
      </c>
      <c r="B17" s="151">
        <v>2</v>
      </c>
      <c r="C17" s="150">
        <v>5</v>
      </c>
      <c r="D17" s="149" t="str">
        <f>Esordienti!A25</f>
        <v>DILETTI ALESSANDRO</v>
      </c>
      <c r="E17" s="149" t="str">
        <f>Esordienti!B25</f>
        <v>AMATA BIAGIO</v>
      </c>
      <c r="F17" s="149">
        <v>3</v>
      </c>
      <c r="G17" s="149">
        <v>0</v>
      </c>
      <c r="H17" s="163" t="s">
        <v>632</v>
      </c>
      <c r="I17" s="148"/>
      <c r="J17" s="147"/>
      <c r="K17" s="161"/>
    </row>
    <row r="19" spans="1:11" s="146" customFormat="1">
      <c r="A19" s="166" t="s">
        <v>625</v>
      </c>
      <c r="B19" s="165" t="s">
        <v>51</v>
      </c>
      <c r="C19" s="150">
        <v>1</v>
      </c>
      <c r="D19" s="163" t="str">
        <f>Esordienti!A30</f>
        <v>CURRO' SALVATORE</v>
      </c>
      <c r="E19" s="163" t="str">
        <f>Esordienti!B30</f>
        <v>FONTANA ANTONINO</v>
      </c>
      <c r="F19" s="163">
        <v>2</v>
      </c>
      <c r="G19" s="163">
        <v>0</v>
      </c>
      <c r="H19" s="163" t="s">
        <v>633</v>
      </c>
      <c r="I19" s="148"/>
      <c r="J19" s="147"/>
      <c r="K19" s="161"/>
    </row>
    <row r="20" spans="1:11" s="146" customFormat="1">
      <c r="A20" s="166" t="s">
        <v>625</v>
      </c>
      <c r="B20" s="165" t="s">
        <v>51</v>
      </c>
      <c r="C20" s="150">
        <v>2</v>
      </c>
      <c r="D20" s="163" t="str">
        <f>Esordienti!A31</f>
        <v>DILETTI ALESSANDRO</v>
      </c>
      <c r="E20" s="163" t="str">
        <f>Esordienti!B31</f>
        <v>LO PRESTI RICCARDO</v>
      </c>
      <c r="F20" s="163">
        <v>2</v>
      </c>
      <c r="G20" s="163">
        <v>1</v>
      </c>
      <c r="H20" s="163" t="s">
        <v>634</v>
      </c>
      <c r="I20" s="148"/>
      <c r="J20" s="147"/>
      <c r="K20" s="161"/>
    </row>
    <row r="22" spans="1:11" s="146" customFormat="1">
      <c r="A22" s="166" t="s">
        <v>625</v>
      </c>
      <c r="B22" s="165" t="s">
        <v>18</v>
      </c>
      <c r="C22" s="150">
        <v>1</v>
      </c>
      <c r="D22" s="163" t="str">
        <f>Esordienti!A35</f>
        <v>CURRO' SALVATORE</v>
      </c>
      <c r="E22" s="163" t="str">
        <f>Esordienti!B35</f>
        <v>DILETTI ALESSANDRO</v>
      </c>
      <c r="F22" s="163">
        <v>3</v>
      </c>
      <c r="G22" s="163">
        <v>0</v>
      </c>
      <c r="H22" s="163" t="s">
        <v>630</v>
      </c>
      <c r="I22" s="148"/>
      <c r="J22" s="147"/>
      <c r="K22" s="161"/>
    </row>
  </sheetData>
  <mergeCells count="6">
    <mergeCell ref="F10:G10"/>
    <mergeCell ref="C1:H1"/>
    <mergeCell ref="C3:H3"/>
    <mergeCell ref="C4:H4"/>
    <mergeCell ref="C2:H2"/>
    <mergeCell ref="A6:H7"/>
  </mergeCells>
  <phoneticPr fontId="49" type="noConversion"/>
  <conditionalFormatting sqref="H23:H65536 H18 H21 H1:H11">
    <cfRule type="cellIs" dxfId="5" priority="1" stopIfTrue="1" operator="equal">
      <formula>"Riposo"</formula>
    </cfRule>
  </conditionalFormatting>
  <printOptions horizontalCentered="1" verticalCentered="1"/>
  <pageMargins left="0.19685039370078741" right="0.19685039370078741" top="0.39370078740157483" bottom="0.39370078740157483" header="0.31496062992125984" footer="0.35433070866141736"/>
  <pageSetup paperSize="9" scale="10" orientation="portrait" r:id="rId1"/>
  <headerFooter alignWithMargins="0"/>
  <rowBreaks count="1" manualBreakCount="1">
    <brk id="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83"/>
  <sheetViews>
    <sheetView topLeftCell="A13" zoomScale="70" zoomScaleNormal="70" zoomScaleSheetLayoutView="55" workbookViewId="0">
      <selection activeCell="Q13" sqref="Q13"/>
    </sheetView>
  </sheetViews>
  <sheetFormatPr defaultRowHeight="12.75"/>
  <cols>
    <col min="1" max="1" width="9.140625" style="58"/>
    <col min="2" max="2" width="4.28515625" style="58" bestFit="1" customWidth="1"/>
    <col min="3" max="3" width="34.140625" style="58" bestFit="1" customWidth="1"/>
    <col min="4" max="4" width="4.42578125" style="58" bestFit="1" customWidth="1"/>
    <col min="5" max="5" width="5" style="58" customWidth="1"/>
    <col min="6" max="6" width="12.140625" style="73" customWidth="1"/>
    <col min="7" max="7" width="10" style="58" bestFit="1" customWidth="1"/>
    <col min="8" max="8" width="11.28515625" style="58" bestFit="1" customWidth="1"/>
    <col min="9" max="9" width="7.7109375" style="58" bestFit="1" customWidth="1"/>
    <col min="10" max="11" width="34.140625" style="58" customWidth="1"/>
    <col min="12" max="13" width="6.7109375" style="58" customWidth="1"/>
    <col min="14" max="14" width="34.140625" style="58" customWidth="1"/>
    <col min="15" max="15" width="3.28515625" style="109" customWidth="1"/>
    <col min="16" max="18" width="9.140625" style="73"/>
    <col min="19" max="16384" width="9.140625" style="58"/>
  </cols>
  <sheetData>
    <row r="1" spans="2:17" ht="12" customHeight="1">
      <c r="G1" s="69"/>
      <c r="H1" s="69"/>
      <c r="I1" s="70"/>
      <c r="J1" s="70"/>
      <c r="K1" s="70"/>
      <c r="L1" s="70"/>
      <c r="M1" s="70"/>
      <c r="N1" s="70"/>
    </row>
    <row r="2" spans="2:17" ht="20.25">
      <c r="G2" s="122" t="s">
        <v>604</v>
      </c>
      <c r="H2" s="69"/>
      <c r="J2" s="124"/>
      <c r="K2" s="124"/>
      <c r="L2" s="124"/>
      <c r="M2" s="124"/>
      <c r="N2" s="124"/>
    </row>
    <row r="3" spans="2:17" ht="20.25">
      <c r="G3" s="124" t="s">
        <v>602</v>
      </c>
      <c r="H3" s="69"/>
      <c r="I3" s="70"/>
      <c r="J3" s="70"/>
      <c r="K3" s="70"/>
      <c r="L3" s="70"/>
      <c r="M3" s="70"/>
      <c r="N3" s="70"/>
    </row>
    <row r="4" spans="2:17" ht="20.25">
      <c r="C4" s="58">
        <f>1</f>
        <v>1</v>
      </c>
      <c r="G4" s="123" t="s">
        <v>601</v>
      </c>
      <c r="H4" s="69"/>
      <c r="I4" s="70"/>
      <c r="J4" s="70"/>
      <c r="L4" s="70"/>
      <c r="M4" s="70"/>
      <c r="N4" s="70" t="e">
        <f>VLOOKUP(C4,Iscritti!$K$7:$M$17,3,TRUE)</f>
        <v>#N/A</v>
      </c>
    </row>
    <row r="5" spans="2:17" s="126" customFormat="1" ht="9" thickBot="1">
      <c r="F5" s="127">
        <v>2</v>
      </c>
      <c r="G5" s="127">
        <v>3</v>
      </c>
      <c r="H5" s="127">
        <v>4</v>
      </c>
      <c r="I5" s="127">
        <v>5</v>
      </c>
      <c r="J5" s="127">
        <v>6</v>
      </c>
      <c r="K5" s="127">
        <v>7</v>
      </c>
      <c r="L5" s="127">
        <v>8</v>
      </c>
      <c r="M5" s="127">
        <v>9</v>
      </c>
      <c r="N5" s="127">
        <v>10</v>
      </c>
      <c r="O5" s="141"/>
      <c r="P5" s="128"/>
      <c r="Q5" s="128"/>
    </row>
    <row r="6" spans="2:17" ht="20.25" customHeight="1">
      <c r="D6" s="179" t="s">
        <v>605</v>
      </c>
      <c r="E6" s="182" t="e">
        <f>VLOOKUP(C4,Iscritti!$K$7:$M$17,2,TRUE)</f>
        <v>#N/A</v>
      </c>
      <c r="F6" s="140" t="s">
        <v>606</v>
      </c>
      <c r="G6" s="118" t="s">
        <v>21</v>
      </c>
      <c r="H6" s="118" t="s">
        <v>50</v>
      </c>
      <c r="I6" s="118" t="s">
        <v>20</v>
      </c>
      <c r="J6" s="118" t="s">
        <v>13</v>
      </c>
      <c r="K6" s="118" t="s">
        <v>14</v>
      </c>
      <c r="L6" s="185" t="s">
        <v>11</v>
      </c>
      <c r="M6" s="185"/>
      <c r="N6" s="119" t="s">
        <v>12</v>
      </c>
    </row>
    <row r="7" spans="2:17" s="113" customFormat="1" ht="15.75">
      <c r="B7" s="115">
        <v>1</v>
      </c>
      <c r="C7" s="116">
        <f>B7</f>
        <v>1</v>
      </c>
      <c r="D7" s="180"/>
      <c r="E7" s="183"/>
      <c r="F7" s="129" t="str">
        <f t="shared" ref="F7:K16" si="0">IF(ISERROR(VLOOKUP($C7,$E$96:$N$1000,F$5,FALSE)),"",VLOOKUP($C7,$E$96:$N$1000,F$5,FALSE))</f>
        <v/>
      </c>
      <c r="G7" s="121" t="str">
        <f t="shared" si="0"/>
        <v/>
      </c>
      <c r="H7" s="121" t="str">
        <f t="shared" si="0"/>
        <v/>
      </c>
      <c r="I7" s="121" t="str">
        <f t="shared" si="0"/>
        <v/>
      </c>
      <c r="J7" s="132" t="str">
        <f t="shared" si="0"/>
        <v/>
      </c>
      <c r="K7" s="132" t="str">
        <f t="shared" si="0"/>
        <v/>
      </c>
      <c r="L7" s="117"/>
      <c r="M7" s="117"/>
      <c r="N7" s="134" t="str">
        <f t="shared" ref="N7:N16" si="1">IF(ISERROR(VLOOKUP($C7,$E$96:$N$1000,N$5,FALSE)),"",VLOOKUP($C7,$E$96:$N$1000,N$5,FALSE))</f>
        <v/>
      </c>
      <c r="O7" s="142"/>
      <c r="P7" s="114"/>
      <c r="Q7" s="114"/>
    </row>
    <row r="8" spans="2:17" s="113" customFormat="1" ht="15.75">
      <c r="B8" s="115">
        <v>2</v>
      </c>
      <c r="C8" s="116">
        <f t="shared" ref="C8:C16" si="2">B8</f>
        <v>2</v>
      </c>
      <c r="D8" s="180"/>
      <c r="E8" s="183"/>
      <c r="F8" s="129" t="str">
        <f t="shared" si="0"/>
        <v/>
      </c>
      <c r="G8" s="121" t="str">
        <f t="shared" si="0"/>
        <v/>
      </c>
      <c r="H8" s="121" t="str">
        <f t="shared" si="0"/>
        <v/>
      </c>
      <c r="I8" s="121" t="str">
        <f t="shared" si="0"/>
        <v/>
      </c>
      <c r="J8" s="132" t="str">
        <f t="shared" si="0"/>
        <v/>
      </c>
      <c r="K8" s="132" t="str">
        <f t="shared" si="0"/>
        <v/>
      </c>
      <c r="L8" s="117"/>
      <c r="M8" s="117"/>
      <c r="N8" s="134" t="str">
        <f t="shared" si="1"/>
        <v/>
      </c>
      <c r="O8" s="142"/>
      <c r="P8" s="114"/>
      <c r="Q8" s="114"/>
    </row>
    <row r="9" spans="2:17" s="113" customFormat="1" ht="15.75">
      <c r="B9" s="115">
        <v>3</v>
      </c>
      <c r="C9" s="116">
        <f t="shared" si="2"/>
        <v>3</v>
      </c>
      <c r="D9" s="180"/>
      <c r="E9" s="183"/>
      <c r="F9" s="129" t="str">
        <f t="shared" si="0"/>
        <v/>
      </c>
      <c r="G9" s="121" t="str">
        <f t="shared" si="0"/>
        <v/>
      </c>
      <c r="H9" s="121" t="str">
        <f t="shared" si="0"/>
        <v/>
      </c>
      <c r="I9" s="121" t="str">
        <f t="shared" si="0"/>
        <v/>
      </c>
      <c r="J9" s="132" t="str">
        <f t="shared" si="0"/>
        <v/>
      </c>
      <c r="K9" s="132" t="str">
        <f t="shared" si="0"/>
        <v/>
      </c>
      <c r="L9" s="117"/>
      <c r="M9" s="117"/>
      <c r="N9" s="134" t="str">
        <f t="shared" si="1"/>
        <v/>
      </c>
      <c r="O9" s="142"/>
      <c r="P9" s="114"/>
      <c r="Q9" s="114"/>
    </row>
    <row r="10" spans="2:17" s="113" customFormat="1" ht="15.75">
      <c r="B10" s="115">
        <v>4</v>
      </c>
      <c r="C10" s="116">
        <f t="shared" si="2"/>
        <v>4</v>
      </c>
      <c r="D10" s="180"/>
      <c r="E10" s="183"/>
      <c r="F10" s="129" t="str">
        <f t="shared" si="0"/>
        <v/>
      </c>
      <c r="G10" s="121" t="str">
        <f t="shared" si="0"/>
        <v/>
      </c>
      <c r="H10" s="121" t="str">
        <f t="shared" si="0"/>
        <v/>
      </c>
      <c r="I10" s="121" t="str">
        <f t="shared" si="0"/>
        <v/>
      </c>
      <c r="J10" s="132" t="str">
        <f t="shared" si="0"/>
        <v/>
      </c>
      <c r="K10" s="132" t="str">
        <f t="shared" si="0"/>
        <v/>
      </c>
      <c r="L10" s="117"/>
      <c r="M10" s="117"/>
      <c r="N10" s="134" t="str">
        <f t="shared" si="1"/>
        <v/>
      </c>
      <c r="O10" s="142"/>
      <c r="P10" s="114"/>
      <c r="Q10" s="114"/>
    </row>
    <row r="11" spans="2:17" s="113" customFormat="1" ht="15.75">
      <c r="B11" s="115">
        <v>5</v>
      </c>
      <c r="C11" s="116">
        <f t="shared" si="2"/>
        <v>5</v>
      </c>
      <c r="D11" s="180"/>
      <c r="E11" s="183"/>
      <c r="F11" s="129" t="str">
        <f t="shared" si="0"/>
        <v/>
      </c>
      <c r="G11" s="121" t="str">
        <f t="shared" si="0"/>
        <v/>
      </c>
      <c r="H11" s="121" t="str">
        <f t="shared" si="0"/>
        <v/>
      </c>
      <c r="I11" s="121" t="str">
        <f t="shared" si="0"/>
        <v/>
      </c>
      <c r="J11" s="132" t="str">
        <f t="shared" si="0"/>
        <v/>
      </c>
      <c r="K11" s="132" t="str">
        <f t="shared" si="0"/>
        <v/>
      </c>
      <c r="L11" s="117"/>
      <c r="M11" s="117"/>
      <c r="N11" s="134" t="str">
        <f t="shared" si="1"/>
        <v/>
      </c>
      <c r="O11" s="142"/>
      <c r="P11" s="114"/>
      <c r="Q11" s="114"/>
    </row>
    <row r="12" spans="2:17" s="113" customFormat="1" ht="15.75">
      <c r="B12" s="115">
        <v>6</v>
      </c>
      <c r="C12" s="116">
        <f t="shared" si="2"/>
        <v>6</v>
      </c>
      <c r="D12" s="180"/>
      <c r="E12" s="183"/>
      <c r="F12" s="129" t="str">
        <f t="shared" si="0"/>
        <v/>
      </c>
      <c r="G12" s="121" t="str">
        <f t="shared" si="0"/>
        <v/>
      </c>
      <c r="H12" s="121" t="str">
        <f t="shared" si="0"/>
        <v/>
      </c>
      <c r="I12" s="121" t="str">
        <f t="shared" si="0"/>
        <v/>
      </c>
      <c r="J12" s="132" t="str">
        <f t="shared" si="0"/>
        <v/>
      </c>
      <c r="K12" s="132" t="str">
        <f t="shared" si="0"/>
        <v/>
      </c>
      <c r="L12" s="117" t="str">
        <f t="shared" ref="L12:M16" si="3">IF(ISERROR(VLOOKUP($C12,$E$96:$N$1000,L$5,FALSE)),"",VLOOKUP($C12,$E$96:$N$1000,L$5,FALSE))</f>
        <v/>
      </c>
      <c r="M12" s="117" t="str">
        <f t="shared" si="3"/>
        <v/>
      </c>
      <c r="N12" s="134" t="str">
        <f t="shared" si="1"/>
        <v/>
      </c>
      <c r="O12" s="142"/>
      <c r="P12" s="114"/>
      <c r="Q12" s="114"/>
    </row>
    <row r="13" spans="2:17" s="113" customFormat="1" ht="15.75">
      <c r="B13" s="115">
        <v>7</v>
      </c>
      <c r="C13" s="116">
        <f t="shared" si="2"/>
        <v>7</v>
      </c>
      <c r="D13" s="180"/>
      <c r="E13" s="183"/>
      <c r="F13" s="129" t="str">
        <f t="shared" si="0"/>
        <v/>
      </c>
      <c r="G13" s="121" t="str">
        <f t="shared" si="0"/>
        <v/>
      </c>
      <c r="H13" s="121" t="str">
        <f t="shared" si="0"/>
        <v/>
      </c>
      <c r="I13" s="121" t="str">
        <f t="shared" si="0"/>
        <v/>
      </c>
      <c r="J13" s="132" t="str">
        <f t="shared" si="0"/>
        <v/>
      </c>
      <c r="K13" s="132" t="str">
        <f t="shared" si="0"/>
        <v/>
      </c>
      <c r="L13" s="117" t="str">
        <f t="shared" si="3"/>
        <v/>
      </c>
      <c r="M13" s="117" t="str">
        <f t="shared" si="3"/>
        <v/>
      </c>
      <c r="N13" s="134" t="str">
        <f t="shared" si="1"/>
        <v/>
      </c>
      <c r="O13" s="142"/>
      <c r="P13" s="114"/>
      <c r="Q13" s="114"/>
    </row>
    <row r="14" spans="2:17" s="113" customFormat="1" ht="15.75">
      <c r="B14" s="115">
        <v>8</v>
      </c>
      <c r="C14" s="116">
        <f t="shared" si="2"/>
        <v>8</v>
      </c>
      <c r="D14" s="180"/>
      <c r="E14" s="183"/>
      <c r="F14" s="129" t="str">
        <f t="shared" si="0"/>
        <v/>
      </c>
      <c r="G14" s="121" t="str">
        <f t="shared" si="0"/>
        <v/>
      </c>
      <c r="H14" s="121" t="str">
        <f t="shared" si="0"/>
        <v/>
      </c>
      <c r="I14" s="121" t="str">
        <f t="shared" si="0"/>
        <v/>
      </c>
      <c r="J14" s="132" t="str">
        <f t="shared" si="0"/>
        <v/>
      </c>
      <c r="K14" s="132" t="str">
        <f t="shared" si="0"/>
        <v/>
      </c>
      <c r="L14" s="117" t="str">
        <f t="shared" si="3"/>
        <v/>
      </c>
      <c r="M14" s="117" t="str">
        <f t="shared" si="3"/>
        <v/>
      </c>
      <c r="N14" s="134" t="str">
        <f t="shared" si="1"/>
        <v/>
      </c>
      <c r="O14" s="142"/>
      <c r="P14" s="114"/>
      <c r="Q14" s="114"/>
    </row>
    <row r="15" spans="2:17" s="113" customFormat="1" ht="15.75">
      <c r="B15" s="115">
        <v>9</v>
      </c>
      <c r="C15" s="116">
        <f t="shared" si="2"/>
        <v>9</v>
      </c>
      <c r="D15" s="180"/>
      <c r="E15" s="183"/>
      <c r="F15" s="129" t="str">
        <f t="shared" si="0"/>
        <v/>
      </c>
      <c r="G15" s="121" t="str">
        <f t="shared" si="0"/>
        <v/>
      </c>
      <c r="H15" s="121" t="str">
        <f t="shared" si="0"/>
        <v/>
      </c>
      <c r="I15" s="121" t="str">
        <f t="shared" si="0"/>
        <v/>
      </c>
      <c r="J15" s="132" t="str">
        <f t="shared" si="0"/>
        <v/>
      </c>
      <c r="K15" s="132" t="str">
        <f t="shared" si="0"/>
        <v/>
      </c>
      <c r="L15" s="117" t="str">
        <f t="shared" si="3"/>
        <v/>
      </c>
      <c r="M15" s="117" t="str">
        <f t="shared" si="3"/>
        <v/>
      </c>
      <c r="N15" s="134" t="str">
        <f t="shared" si="1"/>
        <v/>
      </c>
      <c r="O15" s="142"/>
      <c r="P15" s="114"/>
      <c r="Q15" s="114"/>
    </row>
    <row r="16" spans="2:17" s="113" customFormat="1" ht="16.5" thickBot="1">
      <c r="B16" s="115">
        <v>10</v>
      </c>
      <c r="C16" s="116">
        <f t="shared" si="2"/>
        <v>10</v>
      </c>
      <c r="D16" s="181"/>
      <c r="E16" s="184"/>
      <c r="F16" s="130" t="str">
        <f t="shared" si="0"/>
        <v/>
      </c>
      <c r="G16" s="131" t="str">
        <f t="shared" si="0"/>
        <v/>
      </c>
      <c r="H16" s="131" t="str">
        <f t="shared" si="0"/>
        <v/>
      </c>
      <c r="I16" s="131" t="str">
        <f t="shared" si="0"/>
        <v/>
      </c>
      <c r="J16" s="133" t="str">
        <f t="shared" si="0"/>
        <v/>
      </c>
      <c r="K16" s="133" t="str">
        <f t="shared" si="0"/>
        <v/>
      </c>
      <c r="L16" s="120" t="str">
        <f t="shared" si="3"/>
        <v/>
      </c>
      <c r="M16" s="120" t="str">
        <f t="shared" si="3"/>
        <v/>
      </c>
      <c r="N16" s="135" t="str">
        <f t="shared" si="1"/>
        <v/>
      </c>
      <c r="O16" s="142"/>
      <c r="P16" s="114"/>
      <c r="Q16" s="114"/>
    </row>
    <row r="17" spans="2:17" ht="12" customHeight="1">
      <c r="D17" s="136"/>
      <c r="E17" s="136"/>
      <c r="F17" s="137"/>
      <c r="G17" s="138"/>
      <c r="H17" s="138"/>
      <c r="I17" s="139"/>
      <c r="J17" s="139"/>
      <c r="K17" s="139"/>
      <c r="L17" s="139"/>
      <c r="M17" s="139"/>
      <c r="N17" s="139"/>
    </row>
    <row r="18" spans="2:17" ht="12" customHeight="1">
      <c r="G18" s="69"/>
      <c r="H18" s="69"/>
      <c r="I18" s="70"/>
      <c r="J18" s="70"/>
      <c r="K18" s="70"/>
      <c r="L18" s="70"/>
      <c r="M18" s="70"/>
      <c r="N18" s="70"/>
    </row>
    <row r="19" spans="2:17" ht="20.25">
      <c r="G19" s="122" t="s">
        <v>604</v>
      </c>
      <c r="H19" s="69"/>
      <c r="J19" s="124"/>
      <c r="K19" s="124"/>
      <c r="L19" s="124"/>
      <c r="M19" s="124"/>
      <c r="N19" s="124"/>
    </row>
    <row r="20" spans="2:17" ht="20.25">
      <c r="G20" s="124" t="s">
        <v>602</v>
      </c>
      <c r="H20" s="69"/>
      <c r="I20" s="70"/>
      <c r="J20" s="70"/>
      <c r="K20" s="70"/>
      <c r="L20" s="70"/>
      <c r="M20" s="70"/>
      <c r="N20" s="70"/>
    </row>
    <row r="21" spans="2:17" ht="20.25">
      <c r="C21" s="58">
        <v>2</v>
      </c>
      <c r="G21" s="123" t="s">
        <v>601</v>
      </c>
      <c r="H21" s="69"/>
      <c r="I21" s="70"/>
      <c r="J21" s="70"/>
      <c r="L21" s="70"/>
      <c r="M21" s="70"/>
      <c r="N21" s="70" t="e">
        <f>VLOOKUP(C21,Iscritti!$K$7:$M$17,3,TRUE)</f>
        <v>#N/A</v>
      </c>
    </row>
    <row r="22" spans="2:17" s="126" customFormat="1" ht="9" thickBot="1">
      <c r="F22" s="127">
        <f>F5+1</f>
        <v>3</v>
      </c>
      <c r="G22" s="127">
        <f t="shared" ref="G22:N22" si="4">G5+1</f>
        <v>4</v>
      </c>
      <c r="H22" s="127">
        <f t="shared" si="4"/>
        <v>5</v>
      </c>
      <c r="I22" s="127">
        <f t="shared" si="4"/>
        <v>6</v>
      </c>
      <c r="J22" s="127">
        <f t="shared" si="4"/>
        <v>7</v>
      </c>
      <c r="K22" s="127">
        <f t="shared" si="4"/>
        <v>8</v>
      </c>
      <c r="L22" s="127">
        <f t="shared" si="4"/>
        <v>9</v>
      </c>
      <c r="M22" s="127">
        <f t="shared" si="4"/>
        <v>10</v>
      </c>
      <c r="N22" s="127">
        <f t="shared" si="4"/>
        <v>11</v>
      </c>
      <c r="O22" s="141"/>
      <c r="P22" s="128"/>
      <c r="Q22" s="128"/>
    </row>
    <row r="23" spans="2:17" ht="20.25" customHeight="1">
      <c r="D23" s="179" t="s">
        <v>605</v>
      </c>
      <c r="E23" s="182" t="e">
        <f>VLOOKUP(C21,Iscritti!$K$7:$M$17,2,TRUE)</f>
        <v>#N/A</v>
      </c>
      <c r="F23" s="125" t="s">
        <v>606</v>
      </c>
      <c r="G23" s="118" t="s">
        <v>21</v>
      </c>
      <c r="H23" s="118" t="s">
        <v>50</v>
      </c>
      <c r="I23" s="118" t="s">
        <v>20</v>
      </c>
      <c r="J23" s="118" t="s">
        <v>13</v>
      </c>
      <c r="K23" s="118" t="s">
        <v>14</v>
      </c>
      <c r="L23" s="185" t="s">
        <v>11</v>
      </c>
      <c r="M23" s="185"/>
      <c r="N23" s="119" t="s">
        <v>12</v>
      </c>
    </row>
    <row r="24" spans="2:17" s="113" customFormat="1" ht="15.75">
      <c r="B24" s="115">
        <v>1</v>
      </c>
      <c r="C24" s="116">
        <f>B24</f>
        <v>1</v>
      </c>
      <c r="D24" s="180"/>
      <c r="E24" s="183"/>
      <c r="F24" s="129" t="str">
        <f t="shared" ref="F24:N33" si="5">IF(ISERROR(VLOOKUP($C24,$D$96:$N$1000,F$22,FALSE)),"",VLOOKUP($C24,$D$96:$N$1000,F$22,FALSE))</f>
        <v/>
      </c>
      <c r="G24" s="129" t="str">
        <f t="shared" si="5"/>
        <v/>
      </c>
      <c r="H24" s="129" t="str">
        <f t="shared" si="5"/>
        <v/>
      </c>
      <c r="I24" s="129" t="str">
        <f t="shared" si="5"/>
        <v/>
      </c>
      <c r="J24" s="129" t="str">
        <f t="shared" si="5"/>
        <v/>
      </c>
      <c r="K24" s="129" t="str">
        <f t="shared" si="5"/>
        <v/>
      </c>
      <c r="L24" s="129" t="str">
        <f t="shared" si="5"/>
        <v/>
      </c>
      <c r="M24" s="129" t="str">
        <f t="shared" si="5"/>
        <v/>
      </c>
      <c r="N24" s="129" t="str">
        <f t="shared" si="5"/>
        <v/>
      </c>
      <c r="O24" s="142"/>
      <c r="P24" s="114"/>
      <c r="Q24" s="114"/>
    </row>
    <row r="25" spans="2:17" s="113" customFormat="1" ht="15.75">
      <c r="B25" s="115">
        <v>2</v>
      </c>
      <c r="C25" s="116">
        <f t="shared" ref="C25:C33" si="6">B25</f>
        <v>2</v>
      </c>
      <c r="D25" s="180"/>
      <c r="E25" s="183"/>
      <c r="F25" s="129" t="str">
        <f t="shared" si="5"/>
        <v/>
      </c>
      <c r="G25" s="129" t="str">
        <f t="shared" si="5"/>
        <v/>
      </c>
      <c r="H25" s="129" t="str">
        <f t="shared" si="5"/>
        <v/>
      </c>
      <c r="I25" s="129" t="str">
        <f t="shared" si="5"/>
        <v/>
      </c>
      <c r="J25" s="129" t="str">
        <f t="shared" si="5"/>
        <v/>
      </c>
      <c r="K25" s="129" t="str">
        <f t="shared" si="5"/>
        <v/>
      </c>
      <c r="L25" s="129" t="str">
        <f t="shared" si="5"/>
        <v/>
      </c>
      <c r="M25" s="129" t="str">
        <f t="shared" si="5"/>
        <v/>
      </c>
      <c r="N25" s="129" t="str">
        <f t="shared" si="5"/>
        <v/>
      </c>
      <c r="O25" s="142"/>
      <c r="P25" s="114"/>
      <c r="Q25" s="114"/>
    </row>
    <row r="26" spans="2:17" s="113" customFormat="1" ht="15.75">
      <c r="B26" s="115">
        <v>3</v>
      </c>
      <c r="C26" s="116">
        <f t="shared" si="6"/>
        <v>3</v>
      </c>
      <c r="D26" s="180"/>
      <c r="E26" s="183"/>
      <c r="F26" s="129" t="str">
        <f t="shared" si="5"/>
        <v/>
      </c>
      <c r="G26" s="129" t="str">
        <f t="shared" si="5"/>
        <v/>
      </c>
      <c r="H26" s="129" t="str">
        <f t="shared" si="5"/>
        <v/>
      </c>
      <c r="I26" s="129" t="str">
        <f t="shared" si="5"/>
        <v/>
      </c>
      <c r="J26" s="129" t="str">
        <f t="shared" si="5"/>
        <v/>
      </c>
      <c r="K26" s="129" t="str">
        <f t="shared" si="5"/>
        <v/>
      </c>
      <c r="L26" s="129" t="str">
        <f t="shared" si="5"/>
        <v/>
      </c>
      <c r="M26" s="129" t="str">
        <f t="shared" si="5"/>
        <v/>
      </c>
      <c r="N26" s="129" t="str">
        <f t="shared" si="5"/>
        <v/>
      </c>
      <c r="O26" s="142"/>
      <c r="P26" s="114"/>
      <c r="Q26" s="114"/>
    </row>
    <row r="27" spans="2:17" s="113" customFormat="1" ht="15.75">
      <c r="B27" s="115">
        <v>4</v>
      </c>
      <c r="C27" s="116">
        <f t="shared" si="6"/>
        <v>4</v>
      </c>
      <c r="D27" s="180"/>
      <c r="E27" s="183"/>
      <c r="F27" s="129" t="str">
        <f t="shared" si="5"/>
        <v/>
      </c>
      <c r="G27" s="129" t="str">
        <f t="shared" si="5"/>
        <v/>
      </c>
      <c r="H27" s="129" t="str">
        <f t="shared" si="5"/>
        <v/>
      </c>
      <c r="I27" s="129" t="str">
        <f t="shared" si="5"/>
        <v/>
      </c>
      <c r="J27" s="129" t="str">
        <f t="shared" si="5"/>
        <v/>
      </c>
      <c r="K27" s="129" t="str">
        <f t="shared" si="5"/>
        <v/>
      </c>
      <c r="L27" s="129" t="str">
        <f t="shared" si="5"/>
        <v/>
      </c>
      <c r="M27" s="129" t="str">
        <f t="shared" si="5"/>
        <v/>
      </c>
      <c r="N27" s="129" t="str">
        <f t="shared" si="5"/>
        <v/>
      </c>
      <c r="O27" s="142"/>
      <c r="P27" s="114"/>
      <c r="Q27" s="114"/>
    </row>
    <row r="28" spans="2:17" s="113" customFormat="1" ht="15.75">
      <c r="B28" s="115">
        <v>5</v>
      </c>
      <c r="C28" s="116">
        <f t="shared" si="6"/>
        <v>5</v>
      </c>
      <c r="D28" s="180"/>
      <c r="E28" s="183"/>
      <c r="F28" s="129" t="str">
        <f t="shared" si="5"/>
        <v/>
      </c>
      <c r="G28" s="129" t="str">
        <f t="shared" si="5"/>
        <v/>
      </c>
      <c r="H28" s="129" t="str">
        <f t="shared" si="5"/>
        <v/>
      </c>
      <c r="I28" s="129" t="str">
        <f t="shared" si="5"/>
        <v/>
      </c>
      <c r="J28" s="129" t="str">
        <f t="shared" si="5"/>
        <v/>
      </c>
      <c r="K28" s="129" t="str">
        <f t="shared" si="5"/>
        <v/>
      </c>
      <c r="L28" s="129" t="str">
        <f t="shared" si="5"/>
        <v/>
      </c>
      <c r="M28" s="129" t="str">
        <f t="shared" si="5"/>
        <v/>
      </c>
      <c r="N28" s="129" t="str">
        <f t="shared" si="5"/>
        <v/>
      </c>
      <c r="O28" s="142"/>
      <c r="P28" s="114"/>
      <c r="Q28" s="114"/>
    </row>
    <row r="29" spans="2:17" s="113" customFormat="1" ht="15.75">
      <c r="B29" s="115">
        <v>6</v>
      </c>
      <c r="C29" s="116">
        <f t="shared" si="6"/>
        <v>6</v>
      </c>
      <c r="D29" s="180"/>
      <c r="E29" s="183"/>
      <c r="F29" s="129" t="str">
        <f t="shared" si="5"/>
        <v/>
      </c>
      <c r="G29" s="129" t="str">
        <f t="shared" si="5"/>
        <v/>
      </c>
      <c r="H29" s="129" t="str">
        <f t="shared" si="5"/>
        <v/>
      </c>
      <c r="I29" s="129" t="str">
        <f t="shared" si="5"/>
        <v/>
      </c>
      <c r="J29" s="129" t="str">
        <f t="shared" si="5"/>
        <v/>
      </c>
      <c r="K29" s="129" t="str">
        <f t="shared" si="5"/>
        <v/>
      </c>
      <c r="L29" s="129" t="str">
        <f t="shared" si="5"/>
        <v/>
      </c>
      <c r="M29" s="129" t="str">
        <f t="shared" si="5"/>
        <v/>
      </c>
      <c r="N29" s="129" t="str">
        <f t="shared" si="5"/>
        <v/>
      </c>
      <c r="O29" s="142"/>
      <c r="P29" s="114"/>
      <c r="Q29" s="114"/>
    </row>
    <row r="30" spans="2:17" s="113" customFormat="1" ht="15.75">
      <c r="B30" s="115">
        <v>7</v>
      </c>
      <c r="C30" s="116">
        <f t="shared" si="6"/>
        <v>7</v>
      </c>
      <c r="D30" s="180"/>
      <c r="E30" s="183"/>
      <c r="F30" s="129" t="str">
        <f t="shared" si="5"/>
        <v/>
      </c>
      <c r="G30" s="129" t="str">
        <f t="shared" si="5"/>
        <v/>
      </c>
      <c r="H30" s="129" t="str">
        <f t="shared" si="5"/>
        <v/>
      </c>
      <c r="I30" s="129" t="str">
        <f t="shared" si="5"/>
        <v/>
      </c>
      <c r="J30" s="129" t="str">
        <f t="shared" si="5"/>
        <v/>
      </c>
      <c r="K30" s="129" t="str">
        <f t="shared" si="5"/>
        <v/>
      </c>
      <c r="L30" s="129" t="str">
        <f t="shared" si="5"/>
        <v/>
      </c>
      <c r="M30" s="129" t="str">
        <f t="shared" si="5"/>
        <v/>
      </c>
      <c r="N30" s="129" t="str">
        <f t="shared" si="5"/>
        <v/>
      </c>
      <c r="O30" s="142"/>
      <c r="P30" s="114"/>
      <c r="Q30" s="114"/>
    </row>
    <row r="31" spans="2:17" s="113" customFormat="1" ht="15.75">
      <c r="B31" s="115">
        <v>8</v>
      </c>
      <c r="C31" s="116">
        <f t="shared" si="6"/>
        <v>8</v>
      </c>
      <c r="D31" s="180"/>
      <c r="E31" s="183"/>
      <c r="F31" s="129" t="str">
        <f t="shared" si="5"/>
        <v/>
      </c>
      <c r="G31" s="129" t="str">
        <f t="shared" si="5"/>
        <v/>
      </c>
      <c r="H31" s="129" t="str">
        <f t="shared" si="5"/>
        <v/>
      </c>
      <c r="I31" s="129" t="str">
        <f t="shared" si="5"/>
        <v/>
      </c>
      <c r="J31" s="129" t="str">
        <f t="shared" si="5"/>
        <v/>
      </c>
      <c r="K31" s="129" t="str">
        <f t="shared" si="5"/>
        <v/>
      </c>
      <c r="L31" s="129" t="str">
        <f t="shared" si="5"/>
        <v/>
      </c>
      <c r="M31" s="129" t="str">
        <f t="shared" si="5"/>
        <v/>
      </c>
      <c r="N31" s="129" t="str">
        <f t="shared" si="5"/>
        <v/>
      </c>
      <c r="O31" s="142"/>
      <c r="P31" s="114"/>
      <c r="Q31" s="114"/>
    </row>
    <row r="32" spans="2:17" s="113" customFormat="1" ht="15.75">
      <c r="B32" s="115">
        <v>9</v>
      </c>
      <c r="C32" s="116">
        <f t="shared" si="6"/>
        <v>9</v>
      </c>
      <c r="D32" s="180"/>
      <c r="E32" s="183"/>
      <c r="F32" s="129" t="str">
        <f t="shared" si="5"/>
        <v/>
      </c>
      <c r="G32" s="129" t="str">
        <f t="shared" si="5"/>
        <v/>
      </c>
      <c r="H32" s="129" t="str">
        <f t="shared" si="5"/>
        <v/>
      </c>
      <c r="I32" s="129" t="str">
        <f t="shared" si="5"/>
        <v/>
      </c>
      <c r="J32" s="129" t="str">
        <f t="shared" si="5"/>
        <v/>
      </c>
      <c r="K32" s="129" t="str">
        <f t="shared" si="5"/>
        <v/>
      </c>
      <c r="L32" s="129" t="str">
        <f t="shared" si="5"/>
        <v/>
      </c>
      <c r="M32" s="129" t="str">
        <f t="shared" si="5"/>
        <v/>
      </c>
      <c r="N32" s="129" t="str">
        <f t="shared" si="5"/>
        <v/>
      </c>
      <c r="O32" s="142"/>
      <c r="P32" s="114"/>
      <c r="Q32" s="114"/>
    </row>
    <row r="33" spans="2:17" s="113" customFormat="1" ht="16.5" thickBot="1">
      <c r="B33" s="115">
        <v>10</v>
      </c>
      <c r="C33" s="116">
        <f t="shared" si="6"/>
        <v>10</v>
      </c>
      <c r="D33" s="181"/>
      <c r="E33" s="184"/>
      <c r="F33" s="129" t="str">
        <f t="shared" si="5"/>
        <v/>
      </c>
      <c r="G33" s="129" t="str">
        <f t="shared" si="5"/>
        <v/>
      </c>
      <c r="H33" s="129" t="str">
        <f t="shared" si="5"/>
        <v/>
      </c>
      <c r="I33" s="129" t="str">
        <f t="shared" si="5"/>
        <v/>
      </c>
      <c r="J33" s="129" t="str">
        <f t="shared" si="5"/>
        <v/>
      </c>
      <c r="K33" s="129" t="str">
        <f t="shared" si="5"/>
        <v/>
      </c>
      <c r="L33" s="129" t="str">
        <f t="shared" si="5"/>
        <v/>
      </c>
      <c r="M33" s="129" t="str">
        <f t="shared" si="5"/>
        <v/>
      </c>
      <c r="N33" s="129" t="str">
        <f t="shared" si="5"/>
        <v/>
      </c>
      <c r="O33" s="142"/>
      <c r="P33" s="114"/>
      <c r="Q33" s="114"/>
    </row>
    <row r="34" spans="2:17" ht="12" customHeight="1">
      <c r="D34" s="136"/>
      <c r="E34" s="136"/>
      <c r="F34" s="137"/>
      <c r="G34" s="138"/>
      <c r="H34" s="138"/>
      <c r="I34" s="139"/>
      <c r="J34" s="139"/>
      <c r="K34" s="139"/>
      <c r="L34" s="139"/>
      <c r="M34" s="139"/>
      <c r="N34" s="139"/>
    </row>
    <row r="35" spans="2:17" ht="12" customHeight="1">
      <c r="G35" s="69"/>
      <c r="H35" s="69"/>
      <c r="I35" s="70"/>
      <c r="J35" s="70"/>
      <c r="K35" s="70"/>
      <c r="L35" s="70"/>
      <c r="M35" s="70"/>
      <c r="N35" s="70"/>
    </row>
    <row r="36" spans="2:17" ht="20.25">
      <c r="G36" s="122" t="s">
        <v>604</v>
      </c>
      <c r="H36" s="69"/>
      <c r="J36" s="124"/>
      <c r="K36" s="124"/>
      <c r="L36" s="124"/>
      <c r="M36" s="124"/>
      <c r="N36" s="124"/>
    </row>
    <row r="37" spans="2:17" ht="20.25">
      <c r="G37" s="124" t="s">
        <v>602</v>
      </c>
      <c r="H37" s="69"/>
      <c r="I37" s="70"/>
      <c r="J37" s="70"/>
      <c r="K37" s="70"/>
      <c r="L37" s="70"/>
      <c r="M37" s="70"/>
      <c r="N37" s="70"/>
    </row>
    <row r="38" spans="2:17" ht="20.25">
      <c r="C38" s="58">
        <v>3</v>
      </c>
      <c r="G38" s="123" t="s">
        <v>601</v>
      </c>
      <c r="H38" s="69"/>
      <c r="I38" s="70"/>
      <c r="J38" s="70"/>
      <c r="L38" s="70"/>
      <c r="M38" s="70"/>
      <c r="N38" s="70" t="e">
        <f>VLOOKUP(C38,Iscritti!$K$7:$M$17,3,TRUE)</f>
        <v>#N/A</v>
      </c>
    </row>
    <row r="39" spans="2:17" s="126" customFormat="1" ht="9" thickBot="1">
      <c r="F39" s="127">
        <f>F22+1</f>
        <v>4</v>
      </c>
      <c r="G39" s="127">
        <f t="shared" ref="G39:N39" si="7">G22+1</f>
        <v>5</v>
      </c>
      <c r="H39" s="127">
        <f t="shared" si="7"/>
        <v>6</v>
      </c>
      <c r="I39" s="127">
        <f t="shared" si="7"/>
        <v>7</v>
      </c>
      <c r="J39" s="127">
        <f t="shared" si="7"/>
        <v>8</v>
      </c>
      <c r="K39" s="127">
        <f t="shared" si="7"/>
        <v>9</v>
      </c>
      <c r="L39" s="127">
        <f t="shared" si="7"/>
        <v>10</v>
      </c>
      <c r="M39" s="127">
        <f t="shared" si="7"/>
        <v>11</v>
      </c>
      <c r="N39" s="127">
        <f t="shared" si="7"/>
        <v>12</v>
      </c>
      <c r="O39" s="141"/>
      <c r="P39" s="128"/>
      <c r="Q39" s="128"/>
    </row>
    <row r="40" spans="2:17" ht="20.25" customHeight="1">
      <c r="D40" s="179" t="s">
        <v>605</v>
      </c>
      <c r="E40" s="182" t="e">
        <f>VLOOKUP(C38,Iscritti!$K$7:$M$17,2,TRUE)</f>
        <v>#N/A</v>
      </c>
      <c r="F40" s="125" t="s">
        <v>606</v>
      </c>
      <c r="G40" s="118" t="s">
        <v>21</v>
      </c>
      <c r="H40" s="118" t="s">
        <v>50</v>
      </c>
      <c r="I40" s="118" t="s">
        <v>20</v>
      </c>
      <c r="J40" s="118" t="s">
        <v>13</v>
      </c>
      <c r="K40" s="118" t="s">
        <v>14</v>
      </c>
      <c r="L40" s="185" t="s">
        <v>11</v>
      </c>
      <c r="M40" s="185"/>
      <c r="N40" s="119" t="s">
        <v>12</v>
      </c>
    </row>
    <row r="41" spans="2:17" s="113" customFormat="1" ht="15.75">
      <c r="B41" s="115">
        <v>1</v>
      </c>
      <c r="C41" s="116">
        <f>B41</f>
        <v>1</v>
      </c>
      <c r="D41" s="180"/>
      <c r="E41" s="183"/>
      <c r="F41" s="129" t="str">
        <f t="shared" ref="F41:N50" si="8">IF(ISERROR(VLOOKUP($C41,$C$96:$N$1000,F$39,FALSE)),"",VLOOKUP($C41,$C$96:$N$1000,F$39,FALSE))</f>
        <v/>
      </c>
      <c r="G41" s="129" t="str">
        <f t="shared" si="8"/>
        <v/>
      </c>
      <c r="H41" s="129" t="str">
        <f t="shared" si="8"/>
        <v/>
      </c>
      <c r="I41" s="129" t="str">
        <f t="shared" si="8"/>
        <v/>
      </c>
      <c r="J41" s="129" t="str">
        <f t="shared" si="8"/>
        <v/>
      </c>
      <c r="K41" s="129" t="str">
        <f t="shared" si="8"/>
        <v/>
      </c>
      <c r="L41" s="129" t="str">
        <f t="shared" si="8"/>
        <v/>
      </c>
      <c r="M41" s="129" t="str">
        <f t="shared" si="8"/>
        <v/>
      </c>
      <c r="N41" s="129" t="str">
        <f t="shared" si="8"/>
        <v/>
      </c>
      <c r="O41" s="142"/>
      <c r="P41" s="114"/>
      <c r="Q41" s="114"/>
    </row>
    <row r="42" spans="2:17" s="113" customFormat="1" ht="15.75">
      <c r="B42" s="115">
        <v>2</v>
      </c>
      <c r="C42" s="116">
        <f t="shared" ref="C42:C50" si="9">B42</f>
        <v>2</v>
      </c>
      <c r="D42" s="180"/>
      <c r="E42" s="183"/>
      <c r="F42" s="129" t="str">
        <f t="shared" si="8"/>
        <v/>
      </c>
      <c r="G42" s="129" t="str">
        <f t="shared" si="8"/>
        <v/>
      </c>
      <c r="H42" s="129" t="str">
        <f t="shared" si="8"/>
        <v/>
      </c>
      <c r="I42" s="129" t="str">
        <f t="shared" si="8"/>
        <v/>
      </c>
      <c r="J42" s="129" t="str">
        <f t="shared" si="8"/>
        <v/>
      </c>
      <c r="K42" s="129" t="str">
        <f t="shared" si="8"/>
        <v/>
      </c>
      <c r="L42" s="129" t="str">
        <f t="shared" si="8"/>
        <v/>
      </c>
      <c r="M42" s="129" t="str">
        <f t="shared" si="8"/>
        <v/>
      </c>
      <c r="N42" s="129" t="str">
        <f t="shared" si="8"/>
        <v/>
      </c>
      <c r="O42" s="142"/>
      <c r="P42" s="114"/>
      <c r="Q42" s="114"/>
    </row>
    <row r="43" spans="2:17" s="113" customFormat="1" ht="15.75">
      <c r="B43" s="115">
        <v>3</v>
      </c>
      <c r="C43" s="116">
        <f t="shared" si="9"/>
        <v>3</v>
      </c>
      <c r="D43" s="180"/>
      <c r="E43" s="183"/>
      <c r="F43" s="129" t="str">
        <f t="shared" si="8"/>
        <v/>
      </c>
      <c r="G43" s="129" t="str">
        <f t="shared" si="8"/>
        <v/>
      </c>
      <c r="H43" s="129" t="str">
        <f t="shared" si="8"/>
        <v/>
      </c>
      <c r="I43" s="129" t="str">
        <f t="shared" si="8"/>
        <v/>
      </c>
      <c r="J43" s="129" t="str">
        <f t="shared" si="8"/>
        <v/>
      </c>
      <c r="K43" s="129" t="str">
        <f t="shared" si="8"/>
        <v/>
      </c>
      <c r="L43" s="129" t="str">
        <f t="shared" si="8"/>
        <v/>
      </c>
      <c r="M43" s="129" t="str">
        <f t="shared" si="8"/>
        <v/>
      </c>
      <c r="N43" s="129" t="str">
        <f t="shared" si="8"/>
        <v/>
      </c>
      <c r="O43" s="142"/>
      <c r="P43" s="114"/>
      <c r="Q43" s="114"/>
    </row>
    <row r="44" spans="2:17" s="113" customFormat="1" ht="15.75">
      <c r="B44" s="115">
        <v>4</v>
      </c>
      <c r="C44" s="116">
        <f t="shared" si="9"/>
        <v>4</v>
      </c>
      <c r="D44" s="180"/>
      <c r="E44" s="183"/>
      <c r="F44" s="129" t="str">
        <f t="shared" si="8"/>
        <v/>
      </c>
      <c r="G44" s="129" t="str">
        <f t="shared" si="8"/>
        <v/>
      </c>
      <c r="H44" s="129" t="str">
        <f t="shared" si="8"/>
        <v/>
      </c>
      <c r="I44" s="129" t="str">
        <f t="shared" si="8"/>
        <v/>
      </c>
      <c r="J44" s="129" t="str">
        <f t="shared" si="8"/>
        <v/>
      </c>
      <c r="K44" s="129" t="str">
        <f t="shared" si="8"/>
        <v/>
      </c>
      <c r="L44" s="129" t="str">
        <f t="shared" si="8"/>
        <v/>
      </c>
      <c r="M44" s="129" t="str">
        <f t="shared" si="8"/>
        <v/>
      </c>
      <c r="N44" s="129" t="str">
        <f t="shared" si="8"/>
        <v/>
      </c>
      <c r="O44" s="142"/>
      <c r="P44" s="114"/>
      <c r="Q44" s="114"/>
    </row>
    <row r="45" spans="2:17" s="113" customFormat="1" ht="15.75">
      <c r="B45" s="115">
        <v>5</v>
      </c>
      <c r="C45" s="116">
        <f t="shared" si="9"/>
        <v>5</v>
      </c>
      <c r="D45" s="180"/>
      <c r="E45" s="183"/>
      <c r="F45" s="129" t="str">
        <f t="shared" si="8"/>
        <v/>
      </c>
      <c r="G45" s="129" t="str">
        <f t="shared" si="8"/>
        <v/>
      </c>
      <c r="H45" s="129" t="str">
        <f t="shared" si="8"/>
        <v/>
      </c>
      <c r="I45" s="129" t="str">
        <f t="shared" si="8"/>
        <v/>
      </c>
      <c r="J45" s="129" t="str">
        <f t="shared" si="8"/>
        <v/>
      </c>
      <c r="K45" s="129" t="str">
        <f t="shared" si="8"/>
        <v/>
      </c>
      <c r="L45" s="129" t="str">
        <f t="shared" si="8"/>
        <v/>
      </c>
      <c r="M45" s="129" t="str">
        <f t="shared" si="8"/>
        <v/>
      </c>
      <c r="N45" s="129" t="str">
        <f t="shared" si="8"/>
        <v/>
      </c>
      <c r="O45" s="142"/>
      <c r="P45" s="114"/>
      <c r="Q45" s="114"/>
    </row>
    <row r="46" spans="2:17" s="113" customFormat="1" ht="15.75">
      <c r="B46" s="115">
        <v>6</v>
      </c>
      <c r="C46" s="116">
        <f t="shared" si="9"/>
        <v>6</v>
      </c>
      <c r="D46" s="180"/>
      <c r="E46" s="183"/>
      <c r="F46" s="129" t="str">
        <f t="shared" si="8"/>
        <v/>
      </c>
      <c r="G46" s="129" t="str">
        <f t="shared" si="8"/>
        <v/>
      </c>
      <c r="H46" s="129" t="str">
        <f t="shared" si="8"/>
        <v/>
      </c>
      <c r="I46" s="129" t="str">
        <f t="shared" si="8"/>
        <v/>
      </c>
      <c r="J46" s="129" t="str">
        <f t="shared" si="8"/>
        <v/>
      </c>
      <c r="K46" s="129" t="str">
        <f t="shared" si="8"/>
        <v/>
      </c>
      <c r="L46" s="129" t="str">
        <f t="shared" si="8"/>
        <v/>
      </c>
      <c r="M46" s="129" t="str">
        <f t="shared" si="8"/>
        <v/>
      </c>
      <c r="N46" s="129" t="str">
        <f t="shared" si="8"/>
        <v/>
      </c>
      <c r="O46" s="142"/>
      <c r="P46" s="114"/>
      <c r="Q46" s="114"/>
    </row>
    <row r="47" spans="2:17" s="113" customFormat="1" ht="15.75">
      <c r="B47" s="115">
        <v>7</v>
      </c>
      <c r="C47" s="116">
        <f t="shared" si="9"/>
        <v>7</v>
      </c>
      <c r="D47" s="180"/>
      <c r="E47" s="183"/>
      <c r="F47" s="129" t="str">
        <f t="shared" si="8"/>
        <v/>
      </c>
      <c r="G47" s="129" t="str">
        <f t="shared" si="8"/>
        <v/>
      </c>
      <c r="H47" s="129" t="str">
        <f t="shared" si="8"/>
        <v/>
      </c>
      <c r="I47" s="129" t="str">
        <f t="shared" si="8"/>
        <v/>
      </c>
      <c r="J47" s="129" t="str">
        <f t="shared" si="8"/>
        <v/>
      </c>
      <c r="K47" s="129" t="str">
        <f t="shared" si="8"/>
        <v/>
      </c>
      <c r="L47" s="129" t="str">
        <f t="shared" si="8"/>
        <v/>
      </c>
      <c r="M47" s="129" t="str">
        <f t="shared" si="8"/>
        <v/>
      </c>
      <c r="N47" s="129" t="str">
        <f t="shared" si="8"/>
        <v/>
      </c>
      <c r="O47" s="142"/>
      <c r="P47" s="114"/>
      <c r="Q47" s="114"/>
    </row>
    <row r="48" spans="2:17" s="113" customFormat="1" ht="15.75">
      <c r="B48" s="115">
        <v>8</v>
      </c>
      <c r="C48" s="116">
        <f t="shared" si="9"/>
        <v>8</v>
      </c>
      <c r="D48" s="180"/>
      <c r="E48" s="183"/>
      <c r="F48" s="129" t="str">
        <f t="shared" si="8"/>
        <v/>
      </c>
      <c r="G48" s="129" t="str">
        <f t="shared" si="8"/>
        <v/>
      </c>
      <c r="H48" s="129" t="str">
        <f t="shared" si="8"/>
        <v/>
      </c>
      <c r="I48" s="129" t="str">
        <f t="shared" si="8"/>
        <v/>
      </c>
      <c r="J48" s="129" t="str">
        <f t="shared" si="8"/>
        <v/>
      </c>
      <c r="K48" s="129" t="str">
        <f t="shared" si="8"/>
        <v/>
      </c>
      <c r="L48" s="129" t="str">
        <f t="shared" si="8"/>
        <v/>
      </c>
      <c r="M48" s="129" t="str">
        <f t="shared" si="8"/>
        <v/>
      </c>
      <c r="N48" s="129" t="str">
        <f t="shared" si="8"/>
        <v/>
      </c>
      <c r="O48" s="142"/>
      <c r="P48" s="114"/>
      <c r="Q48" s="114"/>
    </row>
    <row r="49" spans="2:17" s="113" customFormat="1" ht="15.75">
      <c r="B49" s="115">
        <v>9</v>
      </c>
      <c r="C49" s="116">
        <f t="shared" si="9"/>
        <v>9</v>
      </c>
      <c r="D49" s="180"/>
      <c r="E49" s="183"/>
      <c r="F49" s="129" t="str">
        <f t="shared" si="8"/>
        <v/>
      </c>
      <c r="G49" s="129" t="str">
        <f t="shared" si="8"/>
        <v/>
      </c>
      <c r="H49" s="129" t="str">
        <f t="shared" si="8"/>
        <v/>
      </c>
      <c r="I49" s="129" t="str">
        <f t="shared" si="8"/>
        <v/>
      </c>
      <c r="J49" s="129" t="str">
        <f t="shared" si="8"/>
        <v/>
      </c>
      <c r="K49" s="129" t="str">
        <f t="shared" si="8"/>
        <v/>
      </c>
      <c r="L49" s="129" t="str">
        <f t="shared" si="8"/>
        <v/>
      </c>
      <c r="M49" s="129" t="str">
        <f t="shared" si="8"/>
        <v/>
      </c>
      <c r="N49" s="129" t="str">
        <f t="shared" si="8"/>
        <v/>
      </c>
      <c r="O49" s="142"/>
      <c r="P49" s="114"/>
      <c r="Q49" s="114"/>
    </row>
    <row r="50" spans="2:17" s="113" customFormat="1" ht="16.5" thickBot="1">
      <c r="B50" s="115">
        <v>10</v>
      </c>
      <c r="C50" s="116">
        <f t="shared" si="9"/>
        <v>10</v>
      </c>
      <c r="D50" s="181"/>
      <c r="E50" s="184"/>
      <c r="F50" s="129" t="str">
        <f t="shared" si="8"/>
        <v/>
      </c>
      <c r="G50" s="129" t="str">
        <f t="shared" si="8"/>
        <v/>
      </c>
      <c r="H50" s="129" t="str">
        <f t="shared" si="8"/>
        <v/>
      </c>
      <c r="I50" s="129" t="str">
        <f t="shared" si="8"/>
        <v/>
      </c>
      <c r="J50" s="129" t="str">
        <f t="shared" si="8"/>
        <v/>
      </c>
      <c r="K50" s="129" t="str">
        <f t="shared" si="8"/>
        <v/>
      </c>
      <c r="L50" s="129" t="str">
        <f t="shared" si="8"/>
        <v/>
      </c>
      <c r="M50" s="129" t="str">
        <f t="shared" si="8"/>
        <v/>
      </c>
      <c r="N50" s="129" t="str">
        <f t="shared" si="8"/>
        <v/>
      </c>
      <c r="O50" s="142"/>
      <c r="P50" s="114"/>
      <c r="Q50" s="114"/>
    </row>
    <row r="51" spans="2:17" ht="12" customHeight="1">
      <c r="D51" s="136"/>
      <c r="E51" s="136"/>
      <c r="F51" s="137"/>
      <c r="G51" s="138"/>
      <c r="H51" s="138"/>
      <c r="I51" s="139"/>
      <c r="J51" s="139"/>
      <c r="K51" s="139"/>
      <c r="L51" s="139"/>
      <c r="M51" s="139"/>
      <c r="N51" s="139"/>
    </row>
    <row r="52" spans="2:17" ht="12" customHeight="1">
      <c r="G52" s="69"/>
      <c r="H52" s="69"/>
      <c r="I52" s="70"/>
      <c r="J52" s="70"/>
      <c r="K52" s="70"/>
      <c r="L52" s="70"/>
      <c r="M52" s="70"/>
      <c r="N52" s="70"/>
    </row>
    <row r="53" spans="2:17" ht="20.25">
      <c r="G53" s="122" t="s">
        <v>604</v>
      </c>
      <c r="H53" s="69"/>
      <c r="J53" s="124"/>
      <c r="K53" s="124"/>
      <c r="L53" s="124"/>
      <c r="M53" s="124"/>
      <c r="N53" s="124"/>
    </row>
    <row r="54" spans="2:17" ht="20.25">
      <c r="G54" s="124" t="s">
        <v>602</v>
      </c>
      <c r="H54" s="69"/>
      <c r="I54" s="70"/>
      <c r="J54" s="70"/>
      <c r="K54" s="70"/>
      <c r="L54" s="70"/>
      <c r="M54" s="70"/>
      <c r="N54" s="70"/>
    </row>
    <row r="55" spans="2:17" ht="20.25">
      <c r="C55" s="58">
        <v>4</v>
      </c>
      <c r="G55" s="123" t="s">
        <v>601</v>
      </c>
      <c r="H55" s="69"/>
      <c r="I55" s="70"/>
      <c r="J55" s="70"/>
      <c r="L55" s="70"/>
      <c r="M55" s="70"/>
      <c r="N55" s="70" t="e">
        <f>VLOOKUP(C55,Iscritti!$K$7:$M$17,3,TRUE)</f>
        <v>#N/A</v>
      </c>
    </row>
    <row r="56" spans="2:17" s="126" customFormat="1" ht="9" thickBot="1">
      <c r="F56" s="127">
        <f>F39+1</f>
        <v>5</v>
      </c>
      <c r="G56" s="127">
        <f t="shared" ref="G56:N56" si="10">G39+1</f>
        <v>6</v>
      </c>
      <c r="H56" s="127">
        <f t="shared" si="10"/>
        <v>7</v>
      </c>
      <c r="I56" s="127">
        <f t="shared" si="10"/>
        <v>8</v>
      </c>
      <c r="J56" s="127">
        <f t="shared" si="10"/>
        <v>9</v>
      </c>
      <c r="K56" s="127">
        <f t="shared" si="10"/>
        <v>10</v>
      </c>
      <c r="L56" s="127">
        <f t="shared" si="10"/>
        <v>11</v>
      </c>
      <c r="M56" s="127">
        <f t="shared" si="10"/>
        <v>12</v>
      </c>
      <c r="N56" s="127">
        <f t="shared" si="10"/>
        <v>13</v>
      </c>
      <c r="O56" s="141"/>
      <c r="P56" s="128"/>
      <c r="Q56" s="128"/>
    </row>
    <row r="57" spans="2:17" ht="20.25" customHeight="1">
      <c r="D57" s="179" t="s">
        <v>605</v>
      </c>
      <c r="E57" s="182" t="e">
        <f>VLOOKUP(C55,Iscritti!$K$7:$M$17,2,TRUE)</f>
        <v>#N/A</v>
      </c>
      <c r="F57" s="125" t="s">
        <v>606</v>
      </c>
      <c r="G57" s="118" t="s">
        <v>21</v>
      </c>
      <c r="H57" s="118" t="s">
        <v>50</v>
      </c>
      <c r="I57" s="118" t="s">
        <v>20</v>
      </c>
      <c r="J57" s="118" t="s">
        <v>13</v>
      </c>
      <c r="K57" s="118" t="s">
        <v>14</v>
      </c>
      <c r="L57" s="185" t="s">
        <v>11</v>
      </c>
      <c r="M57" s="185"/>
      <c r="N57" s="119" t="s">
        <v>12</v>
      </c>
    </row>
    <row r="58" spans="2:17" s="113" customFormat="1" ht="15.75">
      <c r="B58" s="115">
        <v>1</v>
      </c>
      <c r="C58" s="116">
        <f>B58</f>
        <v>1</v>
      </c>
      <c r="D58" s="180"/>
      <c r="E58" s="183"/>
      <c r="F58" s="129" t="str">
        <f t="shared" ref="F58:N67" si="11">IF(ISERROR(VLOOKUP($C58,$B$96:$N$1000,F$56,FALSE)),"",VLOOKUP($C58,$B$96:$N$1000,F$56,FALSE))</f>
        <v/>
      </c>
      <c r="G58" s="129" t="str">
        <f t="shared" si="11"/>
        <v/>
      </c>
      <c r="H58" s="129" t="str">
        <f t="shared" si="11"/>
        <v/>
      </c>
      <c r="I58" s="129" t="str">
        <f t="shared" si="11"/>
        <v/>
      </c>
      <c r="J58" s="129" t="str">
        <f t="shared" si="11"/>
        <v/>
      </c>
      <c r="K58" s="129" t="str">
        <f t="shared" si="11"/>
        <v/>
      </c>
      <c r="L58" s="129" t="str">
        <f t="shared" si="11"/>
        <v/>
      </c>
      <c r="M58" s="129" t="str">
        <f t="shared" si="11"/>
        <v/>
      </c>
      <c r="N58" s="129" t="str">
        <f t="shared" si="11"/>
        <v/>
      </c>
      <c r="O58" s="142"/>
      <c r="P58" s="114"/>
      <c r="Q58" s="114"/>
    </row>
    <row r="59" spans="2:17" s="113" customFormat="1" ht="15.75">
      <c r="B59" s="115">
        <v>2</v>
      </c>
      <c r="C59" s="116">
        <f t="shared" ref="C59:C67" si="12">B59</f>
        <v>2</v>
      </c>
      <c r="D59" s="180"/>
      <c r="E59" s="183"/>
      <c r="F59" s="129" t="str">
        <f t="shared" si="11"/>
        <v/>
      </c>
      <c r="G59" s="129" t="str">
        <f t="shared" si="11"/>
        <v/>
      </c>
      <c r="H59" s="129" t="str">
        <f t="shared" si="11"/>
        <v/>
      </c>
      <c r="I59" s="129" t="str">
        <f t="shared" si="11"/>
        <v/>
      </c>
      <c r="J59" s="129" t="str">
        <f t="shared" si="11"/>
        <v/>
      </c>
      <c r="K59" s="129" t="str">
        <f t="shared" si="11"/>
        <v/>
      </c>
      <c r="L59" s="129" t="str">
        <f t="shared" si="11"/>
        <v/>
      </c>
      <c r="M59" s="129" t="str">
        <f t="shared" si="11"/>
        <v/>
      </c>
      <c r="N59" s="129" t="str">
        <f t="shared" si="11"/>
        <v/>
      </c>
      <c r="O59" s="142"/>
      <c r="P59" s="114"/>
      <c r="Q59" s="114"/>
    </row>
    <row r="60" spans="2:17" s="113" customFormat="1" ht="15.75">
      <c r="B60" s="115">
        <v>3</v>
      </c>
      <c r="C60" s="116">
        <f t="shared" si="12"/>
        <v>3</v>
      </c>
      <c r="D60" s="180"/>
      <c r="E60" s="183"/>
      <c r="F60" s="129" t="str">
        <f t="shared" si="11"/>
        <v/>
      </c>
      <c r="G60" s="129" t="str">
        <f t="shared" si="11"/>
        <v/>
      </c>
      <c r="H60" s="129" t="str">
        <f t="shared" si="11"/>
        <v/>
      </c>
      <c r="I60" s="129" t="str">
        <f t="shared" si="11"/>
        <v/>
      </c>
      <c r="J60" s="129" t="str">
        <f t="shared" si="11"/>
        <v/>
      </c>
      <c r="K60" s="129" t="str">
        <f t="shared" si="11"/>
        <v/>
      </c>
      <c r="L60" s="129" t="str">
        <f t="shared" si="11"/>
        <v/>
      </c>
      <c r="M60" s="129" t="str">
        <f t="shared" si="11"/>
        <v/>
      </c>
      <c r="N60" s="129" t="str">
        <f t="shared" si="11"/>
        <v/>
      </c>
      <c r="O60" s="142"/>
      <c r="P60" s="114"/>
      <c r="Q60" s="114"/>
    </row>
    <row r="61" spans="2:17" s="113" customFormat="1" ht="15.75">
      <c r="B61" s="115">
        <v>4</v>
      </c>
      <c r="C61" s="116">
        <f t="shared" si="12"/>
        <v>4</v>
      </c>
      <c r="D61" s="180"/>
      <c r="E61" s="183"/>
      <c r="F61" s="129" t="str">
        <f t="shared" si="11"/>
        <v/>
      </c>
      <c r="G61" s="129" t="str">
        <f t="shared" si="11"/>
        <v/>
      </c>
      <c r="H61" s="129" t="str">
        <f t="shared" si="11"/>
        <v/>
      </c>
      <c r="I61" s="129" t="str">
        <f t="shared" si="11"/>
        <v/>
      </c>
      <c r="J61" s="129" t="str">
        <f t="shared" si="11"/>
        <v/>
      </c>
      <c r="K61" s="129" t="str">
        <f t="shared" si="11"/>
        <v/>
      </c>
      <c r="L61" s="129" t="str">
        <f t="shared" si="11"/>
        <v/>
      </c>
      <c r="M61" s="129" t="str">
        <f t="shared" si="11"/>
        <v/>
      </c>
      <c r="N61" s="129" t="str">
        <f t="shared" si="11"/>
        <v/>
      </c>
      <c r="O61" s="142"/>
      <c r="P61" s="114"/>
      <c r="Q61" s="114"/>
    </row>
    <row r="62" spans="2:17" s="113" customFormat="1" ht="15.75">
      <c r="B62" s="115">
        <v>5</v>
      </c>
      <c r="C62" s="116">
        <f t="shared" si="12"/>
        <v>5</v>
      </c>
      <c r="D62" s="180"/>
      <c r="E62" s="183"/>
      <c r="F62" s="129" t="str">
        <f t="shared" si="11"/>
        <v/>
      </c>
      <c r="G62" s="129" t="str">
        <f t="shared" si="11"/>
        <v/>
      </c>
      <c r="H62" s="129" t="str">
        <f t="shared" si="11"/>
        <v/>
      </c>
      <c r="I62" s="129" t="str">
        <f t="shared" si="11"/>
        <v/>
      </c>
      <c r="J62" s="129" t="str">
        <f t="shared" si="11"/>
        <v/>
      </c>
      <c r="K62" s="129" t="str">
        <f t="shared" si="11"/>
        <v/>
      </c>
      <c r="L62" s="129" t="str">
        <f t="shared" si="11"/>
        <v/>
      </c>
      <c r="M62" s="129" t="str">
        <f t="shared" si="11"/>
        <v/>
      </c>
      <c r="N62" s="129" t="str">
        <f t="shared" si="11"/>
        <v/>
      </c>
      <c r="O62" s="142"/>
      <c r="P62" s="114"/>
      <c r="Q62" s="114"/>
    </row>
    <row r="63" spans="2:17" s="113" customFormat="1" ht="15.75">
      <c r="B63" s="115">
        <v>6</v>
      </c>
      <c r="C63" s="116">
        <f t="shared" si="12"/>
        <v>6</v>
      </c>
      <c r="D63" s="180"/>
      <c r="E63" s="183"/>
      <c r="F63" s="129" t="str">
        <f t="shared" si="11"/>
        <v/>
      </c>
      <c r="G63" s="129" t="str">
        <f t="shared" si="11"/>
        <v/>
      </c>
      <c r="H63" s="129" t="str">
        <f t="shared" si="11"/>
        <v/>
      </c>
      <c r="I63" s="129" t="str">
        <f t="shared" si="11"/>
        <v/>
      </c>
      <c r="J63" s="129" t="str">
        <f t="shared" si="11"/>
        <v/>
      </c>
      <c r="K63" s="129" t="str">
        <f t="shared" si="11"/>
        <v/>
      </c>
      <c r="L63" s="129" t="str">
        <f t="shared" si="11"/>
        <v/>
      </c>
      <c r="M63" s="129" t="str">
        <f t="shared" si="11"/>
        <v/>
      </c>
      <c r="N63" s="129" t="str">
        <f t="shared" si="11"/>
        <v/>
      </c>
      <c r="O63" s="142"/>
      <c r="P63" s="114"/>
      <c r="Q63" s="114"/>
    </row>
    <row r="64" spans="2:17" s="113" customFormat="1" ht="15.75">
      <c r="B64" s="115">
        <v>7</v>
      </c>
      <c r="C64" s="116">
        <f t="shared" si="12"/>
        <v>7</v>
      </c>
      <c r="D64" s="180"/>
      <c r="E64" s="183"/>
      <c r="F64" s="129" t="str">
        <f t="shared" si="11"/>
        <v/>
      </c>
      <c r="G64" s="129" t="str">
        <f t="shared" si="11"/>
        <v/>
      </c>
      <c r="H64" s="129" t="str">
        <f t="shared" si="11"/>
        <v/>
      </c>
      <c r="I64" s="129" t="str">
        <f t="shared" si="11"/>
        <v/>
      </c>
      <c r="J64" s="129" t="str">
        <f t="shared" si="11"/>
        <v/>
      </c>
      <c r="K64" s="129" t="str">
        <f t="shared" si="11"/>
        <v/>
      </c>
      <c r="L64" s="129" t="str">
        <f t="shared" si="11"/>
        <v/>
      </c>
      <c r="M64" s="129" t="str">
        <f t="shared" si="11"/>
        <v/>
      </c>
      <c r="N64" s="129" t="str">
        <f t="shared" si="11"/>
        <v/>
      </c>
      <c r="O64" s="142"/>
      <c r="P64" s="114"/>
      <c r="Q64" s="114"/>
    </row>
    <row r="65" spans="2:17" s="113" customFormat="1" ht="15.75">
      <c r="B65" s="115">
        <v>8</v>
      </c>
      <c r="C65" s="116">
        <f t="shared" si="12"/>
        <v>8</v>
      </c>
      <c r="D65" s="180"/>
      <c r="E65" s="183"/>
      <c r="F65" s="129" t="str">
        <f t="shared" si="11"/>
        <v/>
      </c>
      <c r="G65" s="129" t="str">
        <f t="shared" si="11"/>
        <v/>
      </c>
      <c r="H65" s="129" t="str">
        <f t="shared" si="11"/>
        <v/>
      </c>
      <c r="I65" s="129" t="str">
        <f t="shared" si="11"/>
        <v/>
      </c>
      <c r="J65" s="129" t="str">
        <f t="shared" si="11"/>
        <v/>
      </c>
      <c r="K65" s="129" t="str">
        <f t="shared" si="11"/>
        <v/>
      </c>
      <c r="L65" s="129" t="str">
        <f t="shared" si="11"/>
        <v/>
      </c>
      <c r="M65" s="129" t="str">
        <f t="shared" si="11"/>
        <v/>
      </c>
      <c r="N65" s="129" t="str">
        <f t="shared" si="11"/>
        <v/>
      </c>
      <c r="O65" s="142"/>
      <c r="P65" s="114"/>
      <c r="Q65" s="114"/>
    </row>
    <row r="66" spans="2:17" s="113" customFormat="1" ht="15.75">
      <c r="B66" s="115">
        <v>9</v>
      </c>
      <c r="C66" s="116">
        <f t="shared" si="12"/>
        <v>9</v>
      </c>
      <c r="D66" s="180"/>
      <c r="E66" s="183"/>
      <c r="F66" s="129" t="str">
        <f t="shared" si="11"/>
        <v/>
      </c>
      <c r="G66" s="129" t="str">
        <f t="shared" si="11"/>
        <v/>
      </c>
      <c r="H66" s="129" t="str">
        <f t="shared" si="11"/>
        <v/>
      </c>
      <c r="I66" s="129" t="str">
        <f t="shared" si="11"/>
        <v/>
      </c>
      <c r="J66" s="129" t="str">
        <f t="shared" si="11"/>
        <v/>
      </c>
      <c r="K66" s="129" t="str">
        <f t="shared" si="11"/>
        <v/>
      </c>
      <c r="L66" s="129" t="str">
        <f t="shared" si="11"/>
        <v/>
      </c>
      <c r="M66" s="129" t="str">
        <f t="shared" si="11"/>
        <v/>
      </c>
      <c r="N66" s="129" t="str">
        <f t="shared" si="11"/>
        <v/>
      </c>
      <c r="O66" s="142"/>
      <c r="P66" s="114"/>
      <c r="Q66" s="114"/>
    </row>
    <row r="67" spans="2:17" s="113" customFormat="1" ht="16.5" thickBot="1">
      <c r="B67" s="115">
        <v>10</v>
      </c>
      <c r="C67" s="116">
        <f t="shared" si="12"/>
        <v>10</v>
      </c>
      <c r="D67" s="181"/>
      <c r="E67" s="184"/>
      <c r="F67" s="129" t="str">
        <f t="shared" si="11"/>
        <v/>
      </c>
      <c r="G67" s="129" t="str">
        <f t="shared" si="11"/>
        <v/>
      </c>
      <c r="H67" s="129" t="str">
        <f t="shared" si="11"/>
        <v/>
      </c>
      <c r="I67" s="129" t="str">
        <f t="shared" si="11"/>
        <v/>
      </c>
      <c r="J67" s="129" t="str">
        <f t="shared" si="11"/>
        <v/>
      </c>
      <c r="K67" s="129" t="str">
        <f t="shared" si="11"/>
        <v/>
      </c>
      <c r="L67" s="129" t="str">
        <f t="shared" si="11"/>
        <v/>
      </c>
      <c r="M67" s="129" t="str">
        <f t="shared" si="11"/>
        <v/>
      </c>
      <c r="N67" s="129" t="str">
        <f t="shared" si="11"/>
        <v/>
      </c>
      <c r="O67" s="142"/>
      <c r="P67" s="114"/>
      <c r="Q67" s="114"/>
    </row>
    <row r="68" spans="2:17" ht="12" customHeight="1">
      <c r="D68" s="136"/>
      <c r="E68" s="136"/>
      <c r="F68" s="137"/>
      <c r="G68" s="138"/>
      <c r="H68" s="138"/>
      <c r="I68" s="139"/>
      <c r="J68" s="139"/>
      <c r="K68" s="139"/>
      <c r="L68" s="139"/>
      <c r="M68" s="139"/>
      <c r="N68" s="139"/>
    </row>
    <row r="69" spans="2:17" ht="12" customHeight="1">
      <c r="G69" s="69"/>
      <c r="H69" s="69"/>
      <c r="I69" s="70"/>
      <c r="J69" s="70"/>
      <c r="K69" s="70"/>
      <c r="L69" s="70"/>
      <c r="M69" s="70"/>
      <c r="N69" s="70"/>
    </row>
    <row r="70" spans="2:17" ht="20.25">
      <c r="G70" s="122" t="s">
        <v>604</v>
      </c>
      <c r="H70" s="69"/>
      <c r="J70" s="124"/>
      <c r="K70" s="124"/>
      <c r="L70" s="124"/>
      <c r="M70" s="124"/>
      <c r="N70" s="124"/>
    </row>
    <row r="71" spans="2:17" ht="20.25">
      <c r="G71" s="124" t="s">
        <v>602</v>
      </c>
      <c r="H71" s="69"/>
      <c r="I71" s="70"/>
      <c r="J71" s="70"/>
      <c r="K71" s="70"/>
      <c r="L71" s="70"/>
      <c r="M71" s="70"/>
      <c r="N71" s="70"/>
    </row>
    <row r="72" spans="2:17" ht="20.25">
      <c r="C72" s="58">
        <v>5</v>
      </c>
      <c r="G72" s="123" t="s">
        <v>601</v>
      </c>
      <c r="H72" s="69"/>
      <c r="I72" s="70"/>
      <c r="J72" s="70"/>
      <c r="L72" s="70"/>
      <c r="M72" s="70"/>
      <c r="N72" s="70" t="e">
        <f>VLOOKUP(C72,Iscritti!$K$7:$M$17,3,TRUE)</f>
        <v>#N/A</v>
      </c>
    </row>
    <row r="73" spans="2:17" s="126" customFormat="1" ht="9" thickBot="1">
      <c r="F73" s="127">
        <f>F56+1</f>
        <v>6</v>
      </c>
      <c r="G73" s="127">
        <f t="shared" ref="G73:N73" si="13">G56+1</f>
        <v>7</v>
      </c>
      <c r="H73" s="127">
        <f t="shared" si="13"/>
        <v>8</v>
      </c>
      <c r="I73" s="127">
        <f t="shared" si="13"/>
        <v>9</v>
      </c>
      <c r="J73" s="127">
        <f t="shared" si="13"/>
        <v>10</v>
      </c>
      <c r="K73" s="127">
        <f t="shared" si="13"/>
        <v>11</v>
      </c>
      <c r="L73" s="127">
        <f t="shared" si="13"/>
        <v>12</v>
      </c>
      <c r="M73" s="127">
        <f t="shared" si="13"/>
        <v>13</v>
      </c>
      <c r="N73" s="127">
        <f t="shared" si="13"/>
        <v>14</v>
      </c>
      <c r="O73" s="141"/>
      <c r="P73" s="128"/>
      <c r="Q73" s="128"/>
    </row>
    <row r="74" spans="2:17" ht="20.25" customHeight="1">
      <c r="D74" s="179" t="s">
        <v>605</v>
      </c>
      <c r="E74" s="182" t="e">
        <f>VLOOKUP(C72,Iscritti!$K$7:$M$17,2,TRUE)</f>
        <v>#N/A</v>
      </c>
      <c r="F74" s="125" t="s">
        <v>606</v>
      </c>
      <c r="G74" s="118" t="s">
        <v>21</v>
      </c>
      <c r="H74" s="118" t="s">
        <v>50</v>
      </c>
      <c r="I74" s="118" t="s">
        <v>20</v>
      </c>
      <c r="J74" s="118" t="s">
        <v>13</v>
      </c>
      <c r="K74" s="118" t="s">
        <v>14</v>
      </c>
      <c r="L74" s="185" t="s">
        <v>11</v>
      </c>
      <c r="M74" s="185"/>
      <c r="N74" s="119" t="s">
        <v>12</v>
      </c>
    </row>
    <row r="75" spans="2:17" s="113" customFormat="1" ht="15.75">
      <c r="B75" s="115">
        <v>1</v>
      </c>
      <c r="C75" s="116">
        <f>B75</f>
        <v>1</v>
      </c>
      <c r="D75" s="180"/>
      <c r="E75" s="183"/>
      <c r="F75" s="129" t="str">
        <f t="shared" ref="F75:N84" si="14">IF(ISERROR(VLOOKUP($C75,$A$96:$N$1000,F$73,FALSE)),"",VLOOKUP($C75,$A$96:$N$1000,F$73,FALSE))</f>
        <v/>
      </c>
      <c r="G75" s="129" t="str">
        <f t="shared" si="14"/>
        <v/>
      </c>
      <c r="H75" s="129" t="str">
        <f t="shared" si="14"/>
        <v/>
      </c>
      <c r="I75" s="129" t="str">
        <f t="shared" si="14"/>
        <v/>
      </c>
      <c r="J75" s="129" t="str">
        <f t="shared" si="14"/>
        <v/>
      </c>
      <c r="K75" s="129" t="str">
        <f t="shared" si="14"/>
        <v/>
      </c>
      <c r="L75" s="129" t="str">
        <f t="shared" si="14"/>
        <v/>
      </c>
      <c r="M75" s="129" t="str">
        <f t="shared" si="14"/>
        <v/>
      </c>
      <c r="N75" s="129" t="str">
        <f t="shared" si="14"/>
        <v/>
      </c>
      <c r="O75" s="142"/>
      <c r="P75" s="114"/>
      <c r="Q75" s="114"/>
    </row>
    <row r="76" spans="2:17" s="113" customFormat="1" ht="15.75">
      <c r="B76" s="115">
        <v>2</v>
      </c>
      <c r="C76" s="116">
        <f t="shared" ref="C76:C84" si="15">B76</f>
        <v>2</v>
      </c>
      <c r="D76" s="180"/>
      <c r="E76" s="183"/>
      <c r="F76" s="129" t="str">
        <f t="shared" si="14"/>
        <v/>
      </c>
      <c r="G76" s="129" t="str">
        <f t="shared" si="14"/>
        <v/>
      </c>
      <c r="H76" s="129" t="str">
        <f t="shared" si="14"/>
        <v/>
      </c>
      <c r="I76" s="129" t="str">
        <f t="shared" si="14"/>
        <v/>
      </c>
      <c r="J76" s="129" t="str">
        <f t="shared" si="14"/>
        <v/>
      </c>
      <c r="K76" s="129" t="str">
        <f t="shared" si="14"/>
        <v/>
      </c>
      <c r="L76" s="129" t="str">
        <f t="shared" si="14"/>
        <v/>
      </c>
      <c r="M76" s="129" t="str">
        <f t="shared" si="14"/>
        <v/>
      </c>
      <c r="N76" s="129" t="str">
        <f t="shared" si="14"/>
        <v/>
      </c>
      <c r="O76" s="142"/>
      <c r="P76" s="114"/>
      <c r="Q76" s="114"/>
    </row>
    <row r="77" spans="2:17" s="113" customFormat="1" ht="15.75">
      <c r="B77" s="115">
        <v>3</v>
      </c>
      <c r="C77" s="116">
        <f t="shared" si="15"/>
        <v>3</v>
      </c>
      <c r="D77" s="180"/>
      <c r="E77" s="183"/>
      <c r="F77" s="129" t="str">
        <f t="shared" si="14"/>
        <v/>
      </c>
      <c r="G77" s="129" t="str">
        <f t="shared" si="14"/>
        <v/>
      </c>
      <c r="H77" s="129" t="str">
        <f t="shared" si="14"/>
        <v/>
      </c>
      <c r="I77" s="129" t="str">
        <f t="shared" si="14"/>
        <v/>
      </c>
      <c r="J77" s="129" t="str">
        <f t="shared" si="14"/>
        <v/>
      </c>
      <c r="K77" s="129" t="str">
        <f t="shared" si="14"/>
        <v/>
      </c>
      <c r="L77" s="129" t="str">
        <f t="shared" si="14"/>
        <v/>
      </c>
      <c r="M77" s="129" t="str">
        <f t="shared" si="14"/>
        <v/>
      </c>
      <c r="N77" s="129" t="str">
        <f t="shared" si="14"/>
        <v/>
      </c>
      <c r="O77" s="142"/>
      <c r="P77" s="114"/>
      <c r="Q77" s="114"/>
    </row>
    <row r="78" spans="2:17" s="113" customFormat="1" ht="15.75">
      <c r="B78" s="115">
        <v>4</v>
      </c>
      <c r="C78" s="116">
        <f t="shared" si="15"/>
        <v>4</v>
      </c>
      <c r="D78" s="180"/>
      <c r="E78" s="183"/>
      <c r="F78" s="129" t="str">
        <f t="shared" si="14"/>
        <v/>
      </c>
      <c r="G78" s="129" t="str">
        <f t="shared" si="14"/>
        <v/>
      </c>
      <c r="H78" s="129" t="str">
        <f t="shared" si="14"/>
        <v/>
      </c>
      <c r="I78" s="129" t="str">
        <f t="shared" si="14"/>
        <v/>
      </c>
      <c r="J78" s="129" t="str">
        <f t="shared" si="14"/>
        <v/>
      </c>
      <c r="K78" s="129" t="str">
        <f t="shared" si="14"/>
        <v/>
      </c>
      <c r="L78" s="129" t="str">
        <f t="shared" si="14"/>
        <v/>
      </c>
      <c r="M78" s="129" t="str">
        <f t="shared" si="14"/>
        <v/>
      </c>
      <c r="N78" s="129" t="str">
        <f t="shared" si="14"/>
        <v/>
      </c>
      <c r="O78" s="142"/>
      <c r="P78" s="114"/>
      <c r="Q78" s="114"/>
    </row>
    <row r="79" spans="2:17" s="113" customFormat="1" ht="15.75">
      <c r="B79" s="115">
        <v>5</v>
      </c>
      <c r="C79" s="116">
        <f t="shared" si="15"/>
        <v>5</v>
      </c>
      <c r="D79" s="180"/>
      <c r="E79" s="183"/>
      <c r="F79" s="129" t="str">
        <f t="shared" si="14"/>
        <v/>
      </c>
      <c r="G79" s="129" t="str">
        <f t="shared" si="14"/>
        <v/>
      </c>
      <c r="H79" s="129" t="str">
        <f t="shared" si="14"/>
        <v/>
      </c>
      <c r="I79" s="129" t="str">
        <f t="shared" si="14"/>
        <v/>
      </c>
      <c r="J79" s="129" t="str">
        <f t="shared" si="14"/>
        <v/>
      </c>
      <c r="K79" s="129" t="str">
        <f t="shared" si="14"/>
        <v/>
      </c>
      <c r="L79" s="129" t="str">
        <f t="shared" si="14"/>
        <v/>
      </c>
      <c r="M79" s="129" t="str">
        <f t="shared" si="14"/>
        <v/>
      </c>
      <c r="N79" s="129" t="str">
        <f t="shared" si="14"/>
        <v/>
      </c>
      <c r="O79" s="142"/>
      <c r="P79" s="114"/>
      <c r="Q79" s="114"/>
    </row>
    <row r="80" spans="2:17" s="113" customFormat="1" ht="15.75">
      <c r="B80" s="115">
        <v>6</v>
      </c>
      <c r="C80" s="116">
        <f t="shared" si="15"/>
        <v>6</v>
      </c>
      <c r="D80" s="180"/>
      <c r="E80" s="183"/>
      <c r="F80" s="129" t="str">
        <f t="shared" si="14"/>
        <v/>
      </c>
      <c r="G80" s="129" t="str">
        <f t="shared" si="14"/>
        <v/>
      </c>
      <c r="H80" s="129" t="str">
        <f t="shared" si="14"/>
        <v/>
      </c>
      <c r="I80" s="129" t="str">
        <f t="shared" si="14"/>
        <v/>
      </c>
      <c r="J80" s="129" t="str">
        <f t="shared" si="14"/>
        <v/>
      </c>
      <c r="K80" s="129" t="str">
        <f t="shared" si="14"/>
        <v/>
      </c>
      <c r="L80" s="129" t="str">
        <f t="shared" si="14"/>
        <v/>
      </c>
      <c r="M80" s="129" t="str">
        <f t="shared" si="14"/>
        <v/>
      </c>
      <c r="N80" s="129" t="str">
        <f t="shared" si="14"/>
        <v/>
      </c>
      <c r="O80" s="142"/>
      <c r="P80" s="114"/>
      <c r="Q80" s="114"/>
    </row>
    <row r="81" spans="1:17" s="113" customFormat="1" ht="15.75">
      <c r="B81" s="115">
        <v>7</v>
      </c>
      <c r="C81" s="116">
        <f t="shared" si="15"/>
        <v>7</v>
      </c>
      <c r="D81" s="180"/>
      <c r="E81" s="183"/>
      <c r="F81" s="129" t="str">
        <f t="shared" si="14"/>
        <v/>
      </c>
      <c r="G81" s="129" t="str">
        <f t="shared" si="14"/>
        <v/>
      </c>
      <c r="H81" s="129" t="str">
        <f t="shared" si="14"/>
        <v/>
      </c>
      <c r="I81" s="129" t="str">
        <f t="shared" si="14"/>
        <v/>
      </c>
      <c r="J81" s="129" t="str">
        <f t="shared" si="14"/>
        <v/>
      </c>
      <c r="K81" s="129" t="str">
        <f t="shared" si="14"/>
        <v/>
      </c>
      <c r="L81" s="129" t="str">
        <f t="shared" si="14"/>
        <v/>
      </c>
      <c r="M81" s="129" t="str">
        <f t="shared" si="14"/>
        <v/>
      </c>
      <c r="N81" s="129" t="str">
        <f t="shared" si="14"/>
        <v/>
      </c>
      <c r="O81" s="142"/>
      <c r="P81" s="114"/>
      <c r="Q81" s="114"/>
    </row>
    <row r="82" spans="1:17" s="113" customFormat="1" ht="15.75">
      <c r="B82" s="115">
        <v>8</v>
      </c>
      <c r="C82" s="116">
        <f t="shared" si="15"/>
        <v>8</v>
      </c>
      <c r="D82" s="180"/>
      <c r="E82" s="183"/>
      <c r="F82" s="129" t="str">
        <f t="shared" si="14"/>
        <v/>
      </c>
      <c r="G82" s="129" t="str">
        <f t="shared" si="14"/>
        <v/>
      </c>
      <c r="H82" s="129" t="str">
        <f t="shared" si="14"/>
        <v/>
      </c>
      <c r="I82" s="129" t="str">
        <f t="shared" si="14"/>
        <v/>
      </c>
      <c r="J82" s="129" t="str">
        <f t="shared" si="14"/>
        <v/>
      </c>
      <c r="K82" s="129" t="str">
        <f t="shared" si="14"/>
        <v/>
      </c>
      <c r="L82" s="129" t="str">
        <f t="shared" si="14"/>
        <v/>
      </c>
      <c r="M82" s="129" t="str">
        <f t="shared" si="14"/>
        <v/>
      </c>
      <c r="N82" s="129" t="str">
        <f t="shared" si="14"/>
        <v/>
      </c>
      <c r="O82" s="142"/>
      <c r="P82" s="114"/>
      <c r="Q82" s="114"/>
    </row>
    <row r="83" spans="1:17" s="113" customFormat="1" ht="15.75">
      <c r="B83" s="115">
        <v>9</v>
      </c>
      <c r="C83" s="116">
        <f t="shared" si="15"/>
        <v>9</v>
      </c>
      <c r="D83" s="180"/>
      <c r="E83" s="183"/>
      <c r="F83" s="129" t="str">
        <f t="shared" si="14"/>
        <v/>
      </c>
      <c r="G83" s="129" t="str">
        <f t="shared" si="14"/>
        <v/>
      </c>
      <c r="H83" s="129" t="str">
        <f t="shared" si="14"/>
        <v/>
      </c>
      <c r="I83" s="129" t="str">
        <f t="shared" si="14"/>
        <v/>
      </c>
      <c r="J83" s="129" t="str">
        <f t="shared" si="14"/>
        <v/>
      </c>
      <c r="K83" s="129" t="str">
        <f t="shared" si="14"/>
        <v/>
      </c>
      <c r="L83" s="129" t="str">
        <f t="shared" si="14"/>
        <v/>
      </c>
      <c r="M83" s="129" t="str">
        <f t="shared" si="14"/>
        <v/>
      </c>
      <c r="N83" s="129" t="str">
        <f t="shared" si="14"/>
        <v/>
      </c>
      <c r="O83" s="142"/>
      <c r="P83" s="114"/>
      <c r="Q83" s="114"/>
    </row>
    <row r="84" spans="1:17" s="113" customFormat="1" ht="16.5" thickBot="1">
      <c r="B84" s="115">
        <v>10</v>
      </c>
      <c r="C84" s="116">
        <f t="shared" si="15"/>
        <v>10</v>
      </c>
      <c r="D84" s="181"/>
      <c r="E84" s="184"/>
      <c r="F84" s="129" t="str">
        <f t="shared" si="14"/>
        <v/>
      </c>
      <c r="G84" s="129" t="str">
        <f t="shared" si="14"/>
        <v/>
      </c>
      <c r="H84" s="129" t="str">
        <f t="shared" si="14"/>
        <v/>
      </c>
      <c r="I84" s="129" t="str">
        <f t="shared" si="14"/>
        <v/>
      </c>
      <c r="J84" s="129" t="str">
        <f t="shared" si="14"/>
        <v/>
      </c>
      <c r="K84" s="129" t="str">
        <f t="shared" si="14"/>
        <v/>
      </c>
      <c r="L84" s="129" t="str">
        <f t="shared" si="14"/>
        <v/>
      </c>
      <c r="M84" s="129" t="str">
        <f t="shared" si="14"/>
        <v/>
      </c>
      <c r="N84" s="129" t="str">
        <f t="shared" si="14"/>
        <v/>
      </c>
      <c r="O84" s="142"/>
      <c r="P84" s="114"/>
      <c r="Q84" s="114"/>
    </row>
    <row r="85" spans="1:17" ht="20.25">
      <c r="G85" s="69"/>
      <c r="H85" s="69"/>
      <c r="I85" s="70"/>
      <c r="J85" s="70"/>
      <c r="K85" s="70"/>
      <c r="L85" s="70"/>
      <c r="M85" s="70"/>
      <c r="N85" s="70"/>
    </row>
    <row r="86" spans="1:17" ht="20.25">
      <c r="G86" s="69"/>
      <c r="H86" s="69"/>
      <c r="I86" s="70"/>
      <c r="J86" s="70"/>
      <c r="K86" s="70"/>
      <c r="L86" s="70"/>
      <c r="M86" s="70"/>
      <c r="N86" s="70"/>
    </row>
    <row r="87" spans="1:17" ht="20.25">
      <c r="G87" s="69"/>
      <c r="H87" s="69"/>
      <c r="I87" s="70"/>
      <c r="J87" s="70"/>
      <c r="K87" s="70"/>
      <c r="L87" s="70"/>
      <c r="M87" s="70"/>
      <c r="N87" s="70"/>
    </row>
    <row r="88" spans="1:17" ht="20.25">
      <c r="G88" s="69"/>
      <c r="H88" s="69"/>
      <c r="I88" s="70"/>
      <c r="J88" s="70"/>
      <c r="K88" s="70"/>
      <c r="L88" s="70"/>
      <c r="M88" s="70"/>
      <c r="N88" s="70"/>
    </row>
    <row r="89" spans="1:17" ht="12.75" customHeight="1">
      <c r="G89" s="188" t="s">
        <v>19</v>
      </c>
      <c r="H89" s="188"/>
      <c r="I89" s="188"/>
      <c r="J89" s="188"/>
      <c r="K89" s="188"/>
      <c r="L89" s="188"/>
      <c r="M89" s="188"/>
      <c r="N89" s="188"/>
    </row>
    <row r="90" spans="1:17" ht="12.75" customHeight="1">
      <c r="G90" s="188"/>
      <c r="H90" s="188"/>
      <c r="I90" s="188"/>
      <c r="J90" s="188"/>
      <c r="K90" s="188"/>
      <c r="L90" s="188"/>
      <c r="M90" s="188"/>
      <c r="N90" s="188"/>
    </row>
    <row r="91" spans="1:17">
      <c r="G91" s="59"/>
      <c r="H91" s="59"/>
      <c r="I91" s="59"/>
      <c r="J91" s="59"/>
      <c r="K91" s="59"/>
      <c r="L91" s="59"/>
      <c r="M91" s="59"/>
      <c r="N91" s="59"/>
    </row>
    <row r="92" spans="1:17">
      <c r="G92" s="186" t="s">
        <v>44</v>
      </c>
      <c r="H92" s="186"/>
      <c r="I92" s="186"/>
      <c r="J92" s="186"/>
      <c r="K92" s="186"/>
      <c r="L92" s="186"/>
      <c r="M92" s="186"/>
      <c r="N92" s="186"/>
    </row>
    <row r="93" spans="1:17">
      <c r="G93" s="65"/>
      <c r="H93" s="65"/>
      <c r="I93" s="65"/>
      <c r="J93" s="65"/>
      <c r="K93" s="65"/>
      <c r="L93" s="65"/>
      <c r="M93" s="65"/>
      <c r="N93" s="65"/>
    </row>
    <row r="94" spans="1:17">
      <c r="A94" s="58" t="s">
        <v>613</v>
      </c>
      <c r="B94" s="58" t="s">
        <v>613</v>
      </c>
      <c r="C94" s="58" t="s">
        <v>613</v>
      </c>
      <c r="D94" s="58" t="s">
        <v>613</v>
      </c>
      <c r="E94" s="58" t="s">
        <v>613</v>
      </c>
      <c r="F94" s="73" t="s">
        <v>603</v>
      </c>
      <c r="G94" s="59" t="s">
        <v>21</v>
      </c>
      <c r="H94" s="59" t="s">
        <v>50</v>
      </c>
      <c r="I94" s="59" t="s">
        <v>20</v>
      </c>
      <c r="J94" s="59" t="s">
        <v>13</v>
      </c>
      <c r="K94" s="59" t="s">
        <v>14</v>
      </c>
      <c r="L94" s="187" t="s">
        <v>11</v>
      </c>
      <c r="M94" s="187"/>
      <c r="N94" s="59" t="s">
        <v>12</v>
      </c>
    </row>
    <row r="95" spans="1:17">
      <c r="A95" s="58" t="s">
        <v>613</v>
      </c>
      <c r="B95" s="58" t="s">
        <v>613</v>
      </c>
      <c r="C95" s="58" t="s">
        <v>613</v>
      </c>
      <c r="D95" s="58" t="s">
        <v>613</v>
      </c>
      <c r="E95" s="58" t="s">
        <v>613</v>
      </c>
      <c r="G95" s="65"/>
      <c r="H95" s="65"/>
      <c r="I95" s="65"/>
      <c r="J95" s="65"/>
      <c r="K95" s="65"/>
      <c r="L95" s="65"/>
      <c r="M95" s="65"/>
      <c r="N95" s="65"/>
    </row>
    <row r="96" spans="1:17">
      <c r="A96" s="58" t="e">
        <f>MAX($A$94:A95)+COUNTIF(G96:N96,$E$74)+AND(G96=$N$72,OR(H96="Barrage",H96="16mi",H96="8vi",H96="4ti",H96="32mi",H96="Semifinali",H96="Finale"))</f>
        <v>#REF!</v>
      </c>
      <c r="B96" s="58" t="e">
        <f>MAX($B$94:B95)+COUNTIF(G96:N96,$E$57)+AND(G96=$N$55,OR(H96="Barrage",H96="16mi",H96="8vi",H96="4ti",H96="32mi",H96="Semifinali",H96="Finale"))</f>
        <v>#REF!</v>
      </c>
      <c r="C96" s="73" t="e">
        <f>MAX($C$94:C95)+COUNTIF(G96:N96,$E$40)+AND(G96=$N$38,OR(H96="Barrage",H96="16mi",H96="8vi",H96="4ti",H96="32mi",H96="Semifinali",H96="Finale"))</f>
        <v>#REF!</v>
      </c>
      <c r="D96" s="73" t="e">
        <f>MAX($D$94:D95)+COUNTIF(G96:N96,$E$23)+AND(G96=$N$21,OR(H96="Barrage",H96="16mi",H96="8vi",H96="4ti",H96="32mi",H96="Semifinali",H96="Finale"))</f>
        <v>#REF!</v>
      </c>
      <c r="E96" s="73" t="e">
        <f>MAX($E$94:E95)+COUNTIF(G96:N96,$E$6)+AND(G96=$N$4,OR(H96="Barrage",H96="16mi",H96="8vi",H96="4ti",H96="32mi",H96="Semifinali",H96="Finale"))</f>
        <v>#REF!</v>
      </c>
      <c r="F96" s="58" t="s">
        <v>114</v>
      </c>
      <c r="G96" s="72" t="e">
        <f>#REF!</f>
        <v>#REF!</v>
      </c>
      <c r="H96" s="60">
        <v>1</v>
      </c>
      <c r="I96" s="60">
        <v>1</v>
      </c>
      <c r="J96" s="66" t="e">
        <f>#REF!</f>
        <v>#REF!</v>
      </c>
      <c r="K96" s="66" t="e">
        <f>#REF!</f>
        <v>#REF!</v>
      </c>
      <c r="L96" s="66"/>
      <c r="M96" s="66"/>
      <c r="N96" s="66" t="e">
        <f>#REF!</f>
        <v>#REF!</v>
      </c>
    </row>
    <row r="97" spans="1:14">
      <c r="A97" s="58" t="e">
        <f>MAX($A$94:A96)+COUNTIF(G97:N97,$E$74)+AND(G97=$N$72,OR(H97="Barrage",H97="16mi",H97="8vi",H97="4ti",H97="32mi",H97="Semifinali",H97="Finale"))</f>
        <v>#REF!</v>
      </c>
      <c r="B97" s="58" t="e">
        <f>MAX($B$94:B96)+COUNTIF(G97:N97,$E$57)+AND(G97=$N$55,OR(H97="Barrage",H97="16mi",H97="8vi",H97="4ti",H97="32mi",H97="Semifinali",H97="Finale"))</f>
        <v>#REF!</v>
      </c>
      <c r="C97" s="73" t="e">
        <f>MAX($C$94:C96)+COUNTIF(G97:N97,$E$40)+AND(G97=$N$38,OR(H97="Barrage",H97="16mi",H97="8vi",H97="4ti",H97="32mi",H97="Semifinali",H97="Finale"))</f>
        <v>#REF!</v>
      </c>
      <c r="D97" s="73" t="e">
        <f>MAX($D$94:D96)+COUNTIF(G97:N97,$E$23)+AND(G97=$N$21,OR(H97="Barrage",H97="16mi",H97="8vi",H97="4ti",H97="32mi",H97="Semifinali",H97="Finale"))</f>
        <v>#REF!</v>
      </c>
      <c r="E97" s="73" t="e">
        <f>MAX($E$94:E96)+COUNTIF(G97:N97,$E$6)+AND(G97=$N$4,OR(H97="Barrage",H97="16mi",H97="8vi",H97="4ti",H97="32mi",H97="Semifinali",H97="Finale"))</f>
        <v>#REF!</v>
      </c>
      <c r="F97" s="58" t="str">
        <f>F96</f>
        <v>Turno 1</v>
      </c>
      <c r="G97" s="72" t="e">
        <f>#REF!</f>
        <v>#REF!</v>
      </c>
      <c r="H97" s="60">
        <v>1</v>
      </c>
      <c r="I97" s="60">
        <v>2</v>
      </c>
      <c r="J97" s="66" t="e">
        <f>#REF!</f>
        <v>#REF!</v>
      </c>
      <c r="K97" s="66" t="e">
        <f>#REF!</f>
        <v>#REF!</v>
      </c>
      <c r="L97" s="66"/>
      <c r="M97" s="66"/>
      <c r="N97" s="66" t="e">
        <f>#REF!</f>
        <v>#REF!</v>
      </c>
    </row>
    <row r="98" spans="1:14">
      <c r="A98" s="58" t="e">
        <f>MAX($A$94:A97)+COUNTIF(G98:N98,$E$74)+AND(G98=$N$72,OR(H98="Barrage",H98="16mi",H98="8vi",H98="4ti",H98="32mi",H98="Semifinali",H98="Finale"))</f>
        <v>#REF!</v>
      </c>
      <c r="B98" s="58" t="e">
        <f>MAX($B$94:B97)+COUNTIF(G98:N98,$E$57)+AND(G98=$N$55,OR(H98="Barrage",H98="16mi",H98="8vi",H98="4ti",H98="32mi",H98="Semifinali",H98="Finale"))</f>
        <v>#REF!</v>
      </c>
      <c r="C98" s="73" t="e">
        <f>MAX($C$94:C97)+COUNTIF(G98:N98,$E$40)+AND(G98=$N$38,OR(H98="Barrage",H98="16mi",H98="8vi",H98="4ti",H98="32mi",H98="Semifinali",H98="Finale"))</f>
        <v>#REF!</v>
      </c>
      <c r="D98" s="73" t="e">
        <f>MAX($D$94:D97)+COUNTIF(G98:N98,$E$23)+AND(G98=$N$21,OR(H98="Barrage",H98="16mi",H98="8vi",H98="4ti",H98="32mi",H98="Semifinali",H98="Finale"))</f>
        <v>#REF!</v>
      </c>
      <c r="E98" s="73" t="e">
        <f>MAX($E$94:E97)+COUNTIF(G98:N98,$E$6)+AND(G98=$N$4,OR(H98="Barrage",H98="16mi",H98="8vi",H98="4ti",H98="32mi",H98="Semifinali",H98="Finale"))</f>
        <v>#REF!</v>
      </c>
      <c r="F98" s="58" t="str">
        <f t="shared" ref="F98:F161" si="16">F97</f>
        <v>Turno 1</v>
      </c>
      <c r="G98" s="72" t="e">
        <f>#REF!</f>
        <v>#REF!</v>
      </c>
      <c r="H98" s="60">
        <v>2</v>
      </c>
      <c r="I98" s="60">
        <v>3</v>
      </c>
      <c r="J98" s="66" t="e">
        <f>#REF!</f>
        <v>#REF!</v>
      </c>
      <c r="K98" s="66" t="e">
        <f>#REF!</f>
        <v>#REF!</v>
      </c>
      <c r="L98" s="66"/>
      <c r="M98" s="66"/>
      <c r="N98" s="66" t="e">
        <f>#REF!</f>
        <v>#REF!</v>
      </c>
    </row>
    <row r="99" spans="1:14">
      <c r="A99" s="58" t="e">
        <f>MAX($A$94:A98)+COUNTIF(G99:N99,$E$74)+AND(G99=$N$72,OR(H99="Barrage",H99="16mi",H99="8vi",H99="4ti",H99="32mi",H99="Semifinali",H99="Finale"))</f>
        <v>#REF!</v>
      </c>
      <c r="B99" s="58" t="e">
        <f>MAX($B$94:B98)+COUNTIF(G99:N99,$E$57)+AND(G99=$N$55,OR(H99="Barrage",H99="16mi",H99="8vi",H99="4ti",H99="32mi",H99="Semifinali",H99="Finale"))</f>
        <v>#REF!</v>
      </c>
      <c r="C99" s="73" t="e">
        <f>MAX($C$94:C98)+COUNTIF(G99:N99,$E$40)+AND(G99=$N$38,OR(H99="Barrage",H99="16mi",H99="8vi",H99="4ti",H99="32mi",H99="Semifinali",H99="Finale"))</f>
        <v>#REF!</v>
      </c>
      <c r="D99" s="73" t="e">
        <f>MAX($D$94:D98)+COUNTIF(G99:N99,$E$23)+AND(G99=$N$21,OR(H99="Barrage",H99="16mi",H99="8vi",H99="4ti",H99="32mi",H99="Semifinali",H99="Finale"))</f>
        <v>#REF!</v>
      </c>
      <c r="E99" s="73" t="e">
        <f>MAX($E$94:E98)+COUNTIF(G99:N99,$E$6)+AND(G99=$N$4,OR(H99="Barrage",H99="16mi",H99="8vi",H99="4ti",H99="32mi",H99="Semifinali",H99="Finale"))</f>
        <v>#REF!</v>
      </c>
      <c r="F99" s="58" t="str">
        <f t="shared" si="16"/>
        <v>Turno 1</v>
      </c>
      <c r="G99" s="72" t="e">
        <f>#REF!</f>
        <v>#REF!</v>
      </c>
      <c r="H99" s="67">
        <v>2</v>
      </c>
      <c r="I99" s="60">
        <v>4</v>
      </c>
      <c r="J99" s="66" t="e">
        <f>#REF!</f>
        <v>#REF!</v>
      </c>
      <c r="K99" s="66" t="e">
        <f>#REF!</f>
        <v>#REF!</v>
      </c>
      <c r="L99" s="66"/>
      <c r="M99" s="66"/>
      <c r="N99" s="66" t="e">
        <f>#REF!</f>
        <v>#REF!</v>
      </c>
    </row>
    <row r="100" spans="1:14">
      <c r="A100" s="58" t="e">
        <f>MAX($A$94:A99)+COUNTIF(G100:N100,$E$74)+AND(G100=$N$72,OR(H100="Barrage",H100="16mi",H100="8vi",H100="4ti",H100="32mi",H100="Semifinali",H100="Finale"))</f>
        <v>#REF!</v>
      </c>
      <c r="B100" s="58" t="e">
        <f>MAX($B$94:B99)+COUNTIF(G100:N100,$E$57)+AND(G100=$N$55,OR(H100="Barrage",H100="16mi",H100="8vi",H100="4ti",H100="32mi",H100="Semifinali",H100="Finale"))</f>
        <v>#REF!</v>
      </c>
      <c r="C100" s="73" t="e">
        <f>MAX($C$94:C99)+COUNTIF(G100:N100,$E$40)+AND(G100=$N$38,OR(H100="Barrage",H100="16mi",H100="8vi",H100="4ti",H100="32mi",H100="Semifinali",H100="Finale"))</f>
        <v>#REF!</v>
      </c>
      <c r="D100" s="73" t="e">
        <f>MAX($D$94:D99)+COUNTIF(G100:N100,$E$23)+AND(G100=$N$21,OR(H100="Barrage",H100="16mi",H100="8vi",H100="4ti",H100="32mi",H100="Semifinali",H100="Finale"))</f>
        <v>#REF!</v>
      </c>
      <c r="E100" s="73" t="e">
        <f>MAX($E$94:E99)+COUNTIF(G100:N100,$E$6)+AND(G100=$N$4,OR(H100="Barrage",H100="16mi",H100="8vi",H100="4ti",H100="32mi",H100="Semifinali",H100="Finale"))</f>
        <v>#REF!</v>
      </c>
      <c r="F100" s="58" t="str">
        <f t="shared" si="16"/>
        <v>Turno 1</v>
      </c>
      <c r="G100" s="72" t="e">
        <f>#REF!</f>
        <v>#REF!</v>
      </c>
      <c r="H100" s="67">
        <v>3</v>
      </c>
      <c r="I100" s="60">
        <v>5</v>
      </c>
      <c r="J100" s="66" t="e">
        <f>#REF!</f>
        <v>#REF!</v>
      </c>
      <c r="K100" s="66" t="e">
        <f>#REF!</f>
        <v>#REF!</v>
      </c>
      <c r="L100" s="66"/>
      <c r="M100" s="66"/>
      <c r="N100" s="66" t="e">
        <f>#REF!</f>
        <v>#REF!</v>
      </c>
    </row>
    <row r="101" spans="1:14">
      <c r="A101" s="58" t="e">
        <f>MAX($A$94:A100)+COUNTIF(G101:N101,$E$74)+AND(G101=$N$72,OR(H101="Barrage",H101="16mi",H101="8vi",H101="4ti",H101="32mi",H101="Semifinali",H101="Finale"))</f>
        <v>#REF!</v>
      </c>
      <c r="B101" s="58" t="e">
        <f>MAX($B$94:B100)+COUNTIF(G101:N101,$E$57)+AND(G101=$N$55,OR(H101="Barrage",H101="16mi",H101="8vi",H101="4ti",H101="32mi",H101="Semifinali",H101="Finale"))</f>
        <v>#REF!</v>
      </c>
      <c r="C101" s="73" t="e">
        <f>MAX($C$94:C100)+COUNTIF(G101:N101,$E$40)+AND(G101=$N$38,OR(H101="Barrage",H101="16mi",H101="8vi",H101="4ti",H101="32mi",H101="Semifinali",H101="Finale"))</f>
        <v>#REF!</v>
      </c>
      <c r="D101" s="73" t="e">
        <f>MAX($D$94:D100)+COUNTIF(G101:N101,$E$23)+AND(G101=$N$21,OR(H101="Barrage",H101="16mi",H101="8vi",H101="4ti",H101="32mi",H101="Semifinali",H101="Finale"))</f>
        <v>#REF!</v>
      </c>
      <c r="E101" s="73" t="e">
        <f>MAX($E$94:E100)+COUNTIF(G101:N101,$E$6)+AND(G101=$N$4,OR(H101="Barrage",H101="16mi",H101="8vi",H101="4ti",H101="32mi",H101="Semifinali",H101="Finale"))</f>
        <v>#REF!</v>
      </c>
      <c r="F101" s="58" t="str">
        <f t="shared" si="16"/>
        <v>Turno 1</v>
      </c>
      <c r="G101" s="72" t="e">
        <f>#REF!</f>
        <v>#REF!</v>
      </c>
      <c r="H101" s="67">
        <v>3</v>
      </c>
      <c r="I101" s="60">
        <v>6</v>
      </c>
      <c r="J101" s="66" t="e">
        <f>#REF!</f>
        <v>#REF!</v>
      </c>
      <c r="K101" s="66" t="e">
        <f>#REF!</f>
        <v>#REF!</v>
      </c>
      <c r="L101" s="66"/>
      <c r="M101" s="66"/>
      <c r="N101" s="66" t="e">
        <f>#REF!</f>
        <v>#REF!</v>
      </c>
    </row>
    <row r="102" spans="1:14">
      <c r="A102" s="58" t="e">
        <f>MAX($A$94:A101)+COUNTIF(G102:N102,$E$74)+AND(G102=$N$72,OR(H102="Barrage",H102="16mi",H102="8vi",H102="4ti",H102="32mi",H102="Semifinali",H102="Finale"))</f>
        <v>#REF!</v>
      </c>
      <c r="B102" s="58" t="e">
        <f>MAX($B$94:B101)+COUNTIF(G102:N102,$E$57)+AND(G102=$N$55,OR(H102="Barrage",H102="16mi",H102="8vi",H102="4ti",H102="32mi",H102="Semifinali",H102="Finale"))</f>
        <v>#REF!</v>
      </c>
      <c r="C102" s="73" t="e">
        <f>MAX($C$94:C101)+COUNTIF(G102:N102,$E$40)+AND(G102=$N$38,OR(H102="Barrage",H102="16mi",H102="8vi",H102="4ti",H102="32mi",H102="Semifinali",H102="Finale"))</f>
        <v>#REF!</v>
      </c>
      <c r="D102" s="73" t="e">
        <f>MAX($D$94:D101)+COUNTIF(G102:N102,$E$23)+AND(G102=$N$21,OR(H102="Barrage",H102="16mi",H102="8vi",H102="4ti",H102="32mi",H102="Semifinali",H102="Finale"))</f>
        <v>#REF!</v>
      </c>
      <c r="E102" s="73" t="e">
        <f>MAX($E$94:E101)+COUNTIF(G102:N102,$E$6)+AND(G102=$N$4,OR(H102="Barrage",H102="16mi",H102="8vi",H102="4ti",H102="32mi",H102="Semifinali",H102="Finale"))</f>
        <v>#REF!</v>
      </c>
      <c r="F102" s="58" t="str">
        <f t="shared" si="16"/>
        <v>Turno 1</v>
      </c>
      <c r="G102" s="72" t="e">
        <f>#REF!</f>
        <v>#REF!</v>
      </c>
      <c r="H102" s="67">
        <v>4</v>
      </c>
      <c r="I102" s="60">
        <v>7</v>
      </c>
      <c r="J102" s="66" t="e">
        <f>#REF!</f>
        <v>#REF!</v>
      </c>
      <c r="K102" s="66" t="e">
        <f>#REF!</f>
        <v>#REF!</v>
      </c>
      <c r="L102" s="66"/>
      <c r="M102" s="66"/>
      <c r="N102" s="66" t="e">
        <f>#REF!</f>
        <v>#REF!</v>
      </c>
    </row>
    <row r="103" spans="1:14">
      <c r="A103" s="58" t="e">
        <f>MAX($A$94:A102)+COUNTIF(G103:N103,$E$74)+AND(G103=$N$72,OR(H103="Barrage",H103="16mi",H103="8vi",H103="4ti",H103="32mi",H103="Semifinali",H103="Finale"))</f>
        <v>#REF!</v>
      </c>
      <c r="B103" s="58" t="e">
        <f>MAX($B$94:B102)+COUNTIF(G103:N103,$E$57)+AND(G103=$N$55,OR(H103="Barrage",H103="16mi",H103="8vi",H103="4ti",H103="32mi",H103="Semifinali",H103="Finale"))</f>
        <v>#REF!</v>
      </c>
      <c r="C103" s="73" t="e">
        <f>MAX($C$94:C102)+COUNTIF(G103:N103,$E$40)+AND(G103=$N$38,OR(H103="Barrage",H103="16mi",H103="8vi",H103="4ti",H103="32mi",H103="Semifinali",H103="Finale"))</f>
        <v>#REF!</v>
      </c>
      <c r="D103" s="73" t="e">
        <f>MAX($D$94:D102)+COUNTIF(G103:N103,$E$23)+AND(G103=$N$21,OR(H103="Barrage",H103="16mi",H103="8vi",H103="4ti",H103="32mi",H103="Semifinali",H103="Finale"))</f>
        <v>#REF!</v>
      </c>
      <c r="E103" s="73" t="e">
        <f>MAX($E$94:E102)+COUNTIF(G103:N103,$E$6)+AND(G103=$N$4,OR(H103="Barrage",H103="16mi",H103="8vi",H103="4ti",H103="32mi",H103="Semifinali",H103="Finale"))</f>
        <v>#REF!</v>
      </c>
      <c r="F103" s="58" t="str">
        <f t="shared" si="16"/>
        <v>Turno 1</v>
      </c>
      <c r="G103" s="72" t="e">
        <f>#REF!</f>
        <v>#REF!</v>
      </c>
      <c r="H103" s="67">
        <v>4</v>
      </c>
      <c r="I103" s="60">
        <v>8</v>
      </c>
      <c r="J103" s="66" t="e">
        <f>#REF!</f>
        <v>#REF!</v>
      </c>
      <c r="K103" s="66" t="e">
        <f>#REF!</f>
        <v>#REF!</v>
      </c>
      <c r="L103" s="66"/>
      <c r="M103" s="66"/>
      <c r="N103" s="66" t="e">
        <f>#REF!</f>
        <v>#REF!</v>
      </c>
    </row>
    <row r="104" spans="1:14">
      <c r="A104" s="58" t="e">
        <f>MAX($A$94:A103)+COUNTIF(G104:N104,$E$74)+AND(G104=$N$72,OR(H104="Barrage",H104="16mi",H104="8vi",H104="4ti",H104="32mi",H104="Semifinali",H104="Finale"))</f>
        <v>#REF!</v>
      </c>
      <c r="B104" s="58" t="e">
        <f>MAX($B$94:B103)+COUNTIF(G104:N104,$E$57)+AND(G104=$N$55,OR(H104="Barrage",H104="16mi",H104="8vi",H104="4ti",H104="32mi",H104="Semifinali",H104="Finale"))</f>
        <v>#REF!</v>
      </c>
      <c r="C104" s="73" t="e">
        <f>MAX($C$94:C103)+COUNTIF(G104:N104,$E$40)+AND(G104=$N$38,OR(H104="Barrage",H104="16mi",H104="8vi",H104="4ti",H104="32mi",H104="Semifinali",H104="Finale"))</f>
        <v>#REF!</v>
      </c>
      <c r="D104" s="73" t="e">
        <f>MAX($D$94:D103)+COUNTIF(G104:N104,$E$23)+AND(G104=$N$21,OR(H104="Barrage",H104="16mi",H104="8vi",H104="4ti",H104="32mi",H104="Semifinali",H104="Finale"))</f>
        <v>#REF!</v>
      </c>
      <c r="E104" s="73" t="e">
        <f>MAX($E$94:E103)+COUNTIF(G104:N104,$E$6)+AND(G104=$N$4,OR(H104="Barrage",H104="16mi",H104="8vi",H104="4ti",H104="32mi",H104="Semifinali",H104="Finale"))</f>
        <v>#REF!</v>
      </c>
      <c r="F104" s="58" t="str">
        <f t="shared" si="16"/>
        <v>Turno 1</v>
      </c>
      <c r="G104" s="72" t="e">
        <f>#REF!</f>
        <v>#REF!</v>
      </c>
      <c r="H104" s="67">
        <v>5</v>
      </c>
      <c r="I104" s="60">
        <v>9</v>
      </c>
      <c r="J104" s="66" t="e">
        <f>#REF!</f>
        <v>#REF!</v>
      </c>
      <c r="K104" s="66" t="e">
        <f>#REF!</f>
        <v>#REF!</v>
      </c>
      <c r="L104" s="66"/>
      <c r="M104" s="66"/>
      <c r="N104" s="66" t="e">
        <f>#REF!</f>
        <v>#REF!</v>
      </c>
    </row>
    <row r="105" spans="1:14">
      <c r="A105" s="58" t="e">
        <f>MAX($A$94:A104)+COUNTIF(G105:N105,$E$74)+AND(G105=$N$72,OR(H105="Barrage",H105="16mi",H105="8vi",H105="4ti",H105="32mi",H105="Semifinali",H105="Finale"))</f>
        <v>#REF!</v>
      </c>
      <c r="B105" s="58" t="e">
        <f>MAX($B$94:B104)+COUNTIF(G105:N105,$E$57)+AND(G105=$N$55,OR(H105="Barrage",H105="16mi",H105="8vi",H105="4ti",H105="32mi",H105="Semifinali",H105="Finale"))</f>
        <v>#REF!</v>
      </c>
      <c r="C105" s="73" t="e">
        <f>MAX($C$94:C104)+COUNTIF(G105:N105,$E$40)+AND(G105=$N$38,OR(H105="Barrage",H105="16mi",H105="8vi",H105="4ti",H105="32mi",H105="Semifinali",H105="Finale"))</f>
        <v>#REF!</v>
      </c>
      <c r="D105" s="73" t="e">
        <f>MAX($D$94:D104)+COUNTIF(G105:N105,$E$23)+AND(G105=$N$21,OR(H105="Barrage",H105="16mi",H105="8vi",H105="4ti",H105="32mi",H105="Semifinali",H105="Finale"))</f>
        <v>#REF!</v>
      </c>
      <c r="E105" s="73" t="e">
        <f>MAX($E$94:E104)+COUNTIF(G105:N105,$E$6)+AND(G105=$N$4,OR(H105="Barrage",H105="16mi",H105="8vi",H105="4ti",H105="32mi",H105="Semifinali",H105="Finale"))</f>
        <v>#REF!</v>
      </c>
      <c r="F105" s="58" t="str">
        <f t="shared" si="16"/>
        <v>Turno 1</v>
      </c>
      <c r="G105" s="72" t="e">
        <f>#REF!</f>
        <v>#REF!</v>
      </c>
      <c r="H105" s="67">
        <v>5</v>
      </c>
      <c r="I105" s="60">
        <v>10</v>
      </c>
      <c r="J105" s="66" t="e">
        <f>#REF!</f>
        <v>#REF!</v>
      </c>
      <c r="K105" s="66" t="e">
        <f>#REF!</f>
        <v>#REF!</v>
      </c>
      <c r="L105" s="66"/>
      <c r="M105" s="66"/>
      <c r="N105" s="66" t="e">
        <f>#REF!</f>
        <v>#REF!</v>
      </c>
    </row>
    <row r="106" spans="1:14">
      <c r="A106" s="58" t="e">
        <f>MAX($A$94:A105)+COUNTIF(G106:N106,$E$74)+AND(G106=$N$72,OR(H106="Barrage",H106="16mi",H106="8vi",H106="4ti",H106="32mi",H106="Semifinali",H106="Finale"))</f>
        <v>#REF!</v>
      </c>
      <c r="B106" s="58" t="e">
        <f>MAX($B$94:B105)+COUNTIF(G106:N106,$E$57)+AND(G106=$N$55,OR(H106="Barrage",H106="16mi",H106="8vi",H106="4ti",H106="32mi",H106="Semifinali",H106="Finale"))</f>
        <v>#REF!</v>
      </c>
      <c r="C106" s="73" t="e">
        <f>MAX($C$94:C105)+COUNTIF(G106:N106,$E$40)+AND(G106=$N$38,OR(H106="Barrage",H106="16mi",H106="8vi",H106="4ti",H106="32mi",H106="Semifinali",H106="Finale"))</f>
        <v>#REF!</v>
      </c>
      <c r="D106" s="73" t="e">
        <f>MAX($D$94:D105)+COUNTIF(G106:N106,$E$23)+AND(G106=$N$21,OR(H106="Barrage",H106="16mi",H106="8vi",H106="4ti",H106="32mi",H106="Semifinali",H106="Finale"))</f>
        <v>#REF!</v>
      </c>
      <c r="E106" s="73" t="e">
        <f>MAX($E$94:E105)+COUNTIF(G106:N106,$E$6)+AND(G106=$N$4,OR(H106="Barrage",H106="16mi",H106="8vi",H106="4ti",H106="32mi",H106="Semifinali",H106="Finale"))</f>
        <v>#REF!</v>
      </c>
      <c r="F106" s="58" t="str">
        <f t="shared" si="16"/>
        <v>Turno 1</v>
      </c>
      <c r="G106" s="72" t="e">
        <f>#REF!</f>
        <v>#REF!</v>
      </c>
      <c r="H106" s="67">
        <v>6</v>
      </c>
      <c r="I106" s="60">
        <v>11</v>
      </c>
      <c r="J106" s="66" t="e">
        <f>#REF!</f>
        <v>#REF!</v>
      </c>
      <c r="K106" s="66" t="e">
        <f>#REF!</f>
        <v>#REF!</v>
      </c>
      <c r="L106" s="66"/>
      <c r="M106" s="66"/>
      <c r="N106" s="66" t="e">
        <f>#REF!</f>
        <v>#REF!</v>
      </c>
    </row>
    <row r="107" spans="1:14">
      <c r="A107" s="58" t="e">
        <f>MAX($A$94:A106)+COUNTIF(G107:N107,$E$74)+AND(G107=$N$72,OR(H107="Barrage",H107="16mi",H107="8vi",H107="4ti",H107="32mi",H107="Semifinali",H107="Finale"))</f>
        <v>#REF!</v>
      </c>
      <c r="B107" s="58" t="e">
        <f>MAX($B$94:B106)+COUNTIF(G107:N107,$E$57)+AND(G107=$N$55,OR(H107="Barrage",H107="16mi",H107="8vi",H107="4ti",H107="32mi",H107="Semifinali",H107="Finale"))</f>
        <v>#REF!</v>
      </c>
      <c r="C107" s="73" t="e">
        <f>MAX($C$94:C106)+COUNTIF(G107:N107,$E$40)+AND(G107=$N$38,OR(H107="Barrage",H107="16mi",H107="8vi",H107="4ti",H107="32mi",H107="Semifinali",H107="Finale"))</f>
        <v>#REF!</v>
      </c>
      <c r="D107" s="73" t="e">
        <f>MAX($D$94:D106)+COUNTIF(G107:N107,$E$23)+AND(G107=$N$21,OR(H107="Barrage",H107="16mi",H107="8vi",H107="4ti",H107="32mi",H107="Semifinali",H107="Finale"))</f>
        <v>#REF!</v>
      </c>
      <c r="E107" s="73" t="e">
        <f>MAX($E$94:E106)+COUNTIF(G107:N107,$E$6)+AND(G107=$N$4,OR(H107="Barrage",H107="16mi",H107="8vi",H107="4ti",H107="32mi",H107="Semifinali",H107="Finale"))</f>
        <v>#REF!</v>
      </c>
      <c r="F107" s="58" t="str">
        <f t="shared" si="16"/>
        <v>Turno 1</v>
      </c>
      <c r="G107" s="72" t="e">
        <f>#REF!</f>
        <v>#REF!</v>
      </c>
      <c r="H107" s="67">
        <v>6</v>
      </c>
      <c r="I107" s="60">
        <v>12</v>
      </c>
      <c r="J107" s="66" t="e">
        <f>#REF!</f>
        <v>#REF!</v>
      </c>
      <c r="K107" s="66" t="e">
        <f>#REF!</f>
        <v>#REF!</v>
      </c>
      <c r="L107" s="66"/>
      <c r="M107" s="66"/>
      <c r="N107" s="66" t="e">
        <f>#REF!</f>
        <v>#REF!</v>
      </c>
    </row>
    <row r="108" spans="1:14">
      <c r="A108" s="58" t="e">
        <f>MAX($A$94:A107)+COUNTIF(G108:N108,$E$74)+AND(G108=$N$72,OR(H108="Barrage",H108="16mi",H108="8vi",H108="4ti",H108="32mi",H108="Semifinali",H108="Finale"))</f>
        <v>#REF!</v>
      </c>
      <c r="B108" s="58" t="e">
        <f>MAX($B$94:B107)+COUNTIF(G108:N108,$E$57)+AND(G108=$N$55,OR(H108="Barrage",H108="16mi",H108="8vi",H108="4ti",H108="32mi",H108="Semifinali",H108="Finale"))</f>
        <v>#REF!</v>
      </c>
      <c r="C108" s="73" t="e">
        <f>MAX($C$94:C107)+COUNTIF(G108:N108,$E$40)+AND(G108=$N$38,OR(H108="Barrage",H108="16mi",H108="8vi",H108="4ti",H108="32mi",H108="Semifinali",H108="Finale"))</f>
        <v>#REF!</v>
      </c>
      <c r="D108" s="73" t="e">
        <f>MAX($D$94:D107)+COUNTIF(G108:N108,$E$23)+AND(G108=$N$21,OR(H108="Barrage",H108="16mi",H108="8vi",H108="4ti",H108="32mi",H108="Semifinali",H108="Finale"))</f>
        <v>#REF!</v>
      </c>
      <c r="E108" s="73" t="e">
        <f>MAX($E$94:E107)+COUNTIF(G108:N108,$E$6)+AND(G108=$N$4,OR(H108="Barrage",H108="16mi",H108="8vi",H108="4ti",H108="32mi",H108="Semifinali",H108="Finale"))</f>
        <v>#REF!</v>
      </c>
      <c r="F108" s="58" t="str">
        <f t="shared" si="16"/>
        <v>Turno 1</v>
      </c>
      <c r="G108" s="61" t="e">
        <f>#REF!</f>
        <v>#REF!</v>
      </c>
      <c r="H108" s="67">
        <v>1</v>
      </c>
      <c r="I108" s="60">
        <v>13</v>
      </c>
      <c r="J108" s="66" t="str">
        <f>Esordienti!A13</f>
        <v>CURRO' SALVATORE</v>
      </c>
      <c r="K108" s="66" t="str">
        <f>Esordienti!B13</f>
        <v>DURANTE DAVIDE</v>
      </c>
      <c r="L108" s="66"/>
      <c r="M108" s="66"/>
      <c r="N108" s="66">
        <f>Esordienti!N13</f>
        <v>0</v>
      </c>
    </row>
    <row r="109" spans="1:14">
      <c r="A109" s="58" t="e">
        <f>MAX($A$94:A108)+COUNTIF(G109:N109,$E$74)+AND(G109=$N$72,OR(H109="Barrage",H109="16mi",H109="8vi",H109="4ti",H109="32mi",H109="Semifinali",H109="Finale"))</f>
        <v>#REF!</v>
      </c>
      <c r="B109" s="58" t="e">
        <f>MAX($B$94:B108)+COUNTIF(G109:N109,$E$57)+AND(G109=$N$55,OR(H109="Barrage",H109="16mi",H109="8vi",H109="4ti",H109="32mi",H109="Semifinali",H109="Finale"))</f>
        <v>#REF!</v>
      </c>
      <c r="C109" s="73" t="e">
        <f>MAX($C$94:C108)+COUNTIF(G109:N109,$E$40)+AND(G109=$N$38,OR(H109="Barrage",H109="16mi",H109="8vi",H109="4ti",H109="32mi",H109="Semifinali",H109="Finale"))</f>
        <v>#REF!</v>
      </c>
      <c r="D109" s="73" t="e">
        <f>MAX($D$94:D108)+COUNTIF(G109:N109,$E$23)+AND(G109=$N$21,OR(H109="Barrage",H109="16mi",H109="8vi",H109="4ti",H109="32mi",H109="Semifinali",H109="Finale"))</f>
        <v>#REF!</v>
      </c>
      <c r="E109" s="73" t="e">
        <f>MAX($E$94:E108)+COUNTIF(G109:N109,$E$6)+AND(G109=$N$4,OR(H109="Barrage",H109="16mi",H109="8vi",H109="4ti",H109="32mi",H109="Semifinali",H109="Finale"))</f>
        <v>#REF!</v>
      </c>
      <c r="F109" s="58" t="str">
        <f t="shared" si="16"/>
        <v>Turno 1</v>
      </c>
      <c r="G109" s="61" t="e">
        <f>#REF!</f>
        <v>#REF!</v>
      </c>
      <c r="H109" s="67">
        <v>2</v>
      </c>
      <c r="I109" s="60">
        <v>14</v>
      </c>
      <c r="J109" s="66" t="str">
        <f>Esordienti!A24</f>
        <v>DILETTI ALESSANDRO</v>
      </c>
      <c r="K109" s="66" t="str">
        <f>Esordienti!B24</f>
        <v>FONTANA ANTONINO</v>
      </c>
      <c r="L109" s="66"/>
      <c r="M109" s="66"/>
      <c r="N109" s="66">
        <f>Esordienti!N24</f>
        <v>0</v>
      </c>
    </row>
    <row r="110" spans="1:14">
      <c r="A110" s="58" t="e">
        <f>MAX($A$94:A109)+COUNTIF(G110:N110,$E$74)+AND(G110=$N$72,OR(H110="Barrage",H110="16mi",H110="8vi",H110="4ti",H110="32mi",H110="Semifinali",H110="Finale"))</f>
        <v>#REF!</v>
      </c>
      <c r="B110" s="58" t="e">
        <f>MAX($B$94:B109)+COUNTIF(G110:N110,$E$57)+AND(G110=$N$55,OR(H110="Barrage",H110="16mi",H110="8vi",H110="4ti",H110="32mi",H110="Semifinali",H110="Finale"))</f>
        <v>#REF!</v>
      </c>
      <c r="C110" s="73" t="e">
        <f>MAX($C$94:C109)+COUNTIF(G110:N110,$E$40)+AND(G110=$N$38,OR(H110="Barrage",H110="16mi",H110="8vi",H110="4ti",H110="32mi",H110="Semifinali",H110="Finale"))</f>
        <v>#REF!</v>
      </c>
      <c r="D110" s="73" t="e">
        <f>MAX($D$94:D109)+COUNTIF(G110:N110,$E$23)+AND(G110=$N$21,OR(H110="Barrage",H110="16mi",H110="8vi",H110="4ti",H110="32mi",H110="Semifinali",H110="Finale"))</f>
        <v>#REF!</v>
      </c>
      <c r="E110" s="73" t="e">
        <f>MAX($E$94:E109)+COUNTIF(G110:N110,$E$6)+AND(G110=$N$4,OR(H110="Barrage",H110="16mi",H110="8vi",H110="4ti",H110="32mi",H110="Semifinali",H110="Finale"))</f>
        <v>#REF!</v>
      </c>
      <c r="F110" s="58" t="str">
        <f t="shared" si="16"/>
        <v>Turno 1</v>
      </c>
      <c r="G110" s="61" t="e">
        <f>#REF!</f>
        <v>#REF!</v>
      </c>
      <c r="H110" s="67">
        <v>3</v>
      </c>
      <c r="I110" s="60">
        <v>15</v>
      </c>
      <c r="J110" s="66" t="e">
        <f>Esordienti!#REF!</f>
        <v>#REF!</v>
      </c>
      <c r="K110" s="66" t="e">
        <f>Esordienti!#REF!</f>
        <v>#REF!</v>
      </c>
      <c r="L110" s="66"/>
      <c r="M110" s="66"/>
      <c r="N110" s="66" t="e">
        <f>Esordienti!#REF!</f>
        <v>#REF!</v>
      </c>
    </row>
    <row r="111" spans="1:14">
      <c r="A111" s="58" t="e">
        <f>MAX($A$94:A110)+COUNTIF(G111:N111,$E$74)+AND(G111=$N$72,OR(H111="Barrage",H111="16mi",H111="8vi",H111="4ti",H111="32mi",H111="Semifinali",H111="Finale"))</f>
        <v>#REF!</v>
      </c>
      <c r="B111" s="58" t="e">
        <f>MAX($B$94:B110)+COUNTIF(G111:N111,$E$57)+AND(G111=$N$55,OR(H111="Barrage",H111="16mi",H111="8vi",H111="4ti",H111="32mi",H111="Semifinali",H111="Finale"))</f>
        <v>#REF!</v>
      </c>
      <c r="C111" s="73" t="e">
        <f>MAX($C$94:C110)+COUNTIF(G111:N111,$E$40)+AND(G111=$N$38,OR(H111="Barrage",H111="16mi",H111="8vi",H111="4ti",H111="32mi",H111="Semifinali",H111="Finale"))</f>
        <v>#REF!</v>
      </c>
      <c r="D111" s="73" t="e">
        <f>MAX($D$94:D110)+COUNTIF(G111:N111,$E$23)+AND(G111=$N$21,OR(H111="Barrage",H111="16mi",H111="8vi",H111="4ti",H111="32mi",H111="Semifinali",H111="Finale"))</f>
        <v>#REF!</v>
      </c>
      <c r="E111" s="73" t="e">
        <f>MAX($E$94:E110)+COUNTIF(G111:N111,$E$6)+AND(G111=$N$4,OR(H111="Barrage",H111="16mi",H111="8vi",H111="4ti",H111="32mi",H111="Semifinali",H111="Finale"))</f>
        <v>#REF!</v>
      </c>
      <c r="F111" s="58" t="str">
        <f t="shared" si="16"/>
        <v>Turno 1</v>
      </c>
      <c r="G111" s="61" t="e">
        <f>#REF!</f>
        <v>#REF!</v>
      </c>
      <c r="H111" s="67">
        <v>4</v>
      </c>
      <c r="I111" s="60">
        <v>16</v>
      </c>
      <c r="J111" s="66" t="e">
        <f>Esordienti!#REF!</f>
        <v>#REF!</v>
      </c>
      <c r="K111" s="66" t="e">
        <f>Esordienti!#REF!</f>
        <v>#REF!</v>
      </c>
      <c r="L111" s="66"/>
      <c r="M111" s="66"/>
      <c r="N111" s="66" t="e">
        <f>Esordienti!#REF!</f>
        <v>#REF!</v>
      </c>
    </row>
    <row r="112" spans="1:14">
      <c r="A112" s="58" t="e">
        <f>MAX($A$94:A111)+COUNTIF(G112:N112,$E$74)+AND(G112=$N$72,OR(H112="Barrage",H112="16mi",H112="8vi",H112="4ti",H112="32mi",H112="Semifinali",H112="Finale"))</f>
        <v>#REF!</v>
      </c>
      <c r="B112" s="58" t="e">
        <f>MAX($B$94:B111)+COUNTIF(G112:N112,$E$57)+AND(G112=$N$55,OR(H112="Barrage",H112="16mi",H112="8vi",H112="4ti",H112="32mi",H112="Semifinali",H112="Finale"))</f>
        <v>#REF!</v>
      </c>
      <c r="C112" s="73" t="e">
        <f>MAX($C$94:C111)+COUNTIF(G112:N112,$E$40)+AND(G112=$N$38,OR(H112="Barrage",H112="16mi",H112="8vi",H112="4ti",H112="32mi",H112="Semifinali",H112="Finale"))</f>
        <v>#REF!</v>
      </c>
      <c r="D112" s="73" t="e">
        <f>MAX($D$94:D111)+COUNTIF(G112:N112,$E$23)+AND(G112=$N$21,OR(H112="Barrage",H112="16mi",H112="8vi",H112="4ti",H112="32mi",H112="Semifinali",H112="Finale"))</f>
        <v>#REF!</v>
      </c>
      <c r="E112" s="73" t="e">
        <f>MAX($E$94:E111)+COUNTIF(G112:N112,$E$6)+AND(G112=$N$4,OR(H112="Barrage",H112="16mi",H112="8vi",H112="4ti",H112="32mi",H112="Semifinali",H112="Finale"))</f>
        <v>#REF!</v>
      </c>
      <c r="F112" s="58" t="str">
        <f t="shared" si="16"/>
        <v>Turno 1</v>
      </c>
      <c r="G112" s="61" t="e">
        <f>#REF!</f>
        <v>#REF!</v>
      </c>
      <c r="H112" s="67">
        <v>5</v>
      </c>
      <c r="I112" s="60">
        <v>17</v>
      </c>
      <c r="J112" s="66" t="e">
        <f>Esordienti!#REF!</f>
        <v>#REF!</v>
      </c>
      <c r="K112" s="66" t="e">
        <f>Esordienti!#REF!</f>
        <v>#REF!</v>
      </c>
      <c r="L112" s="66"/>
      <c r="M112" s="66"/>
      <c r="N112" s="66" t="e">
        <f>Esordienti!#REF!</f>
        <v>#REF!</v>
      </c>
    </row>
    <row r="113" spans="1:14">
      <c r="A113" s="58" t="e">
        <f>MAX($A$94:A112)+COUNTIF(G113:N113,$E$74)+AND(G113=$N$72,OR(H113="Barrage",H113="16mi",H113="8vi",H113="4ti",H113="32mi",H113="Semifinali",H113="Finale"))</f>
        <v>#REF!</v>
      </c>
      <c r="B113" s="58" t="e">
        <f>MAX($B$94:B112)+COUNTIF(G113:N113,$E$57)+AND(G113=$N$55,OR(H113="Barrage",H113="16mi",H113="8vi",H113="4ti",H113="32mi",H113="Semifinali",H113="Finale"))</f>
        <v>#REF!</v>
      </c>
      <c r="C113" s="73" t="e">
        <f>MAX($C$94:C112)+COUNTIF(G113:N113,$E$40)+AND(G113=$N$38,OR(H113="Barrage",H113="16mi",H113="8vi",H113="4ti",H113="32mi",H113="Semifinali",H113="Finale"))</f>
        <v>#REF!</v>
      </c>
      <c r="D113" s="73" t="e">
        <f>MAX($D$94:D112)+COUNTIF(G113:N113,$E$23)+AND(G113=$N$21,OR(H113="Barrage",H113="16mi",H113="8vi",H113="4ti",H113="32mi",H113="Semifinali",H113="Finale"))</f>
        <v>#REF!</v>
      </c>
      <c r="E113" s="73" t="e">
        <f>MAX($E$94:E112)+COUNTIF(G113:N113,$E$6)+AND(G113=$N$4,OR(H113="Barrage",H113="16mi",H113="8vi",H113="4ti",H113="32mi",H113="Semifinali",H113="Finale"))</f>
        <v>#REF!</v>
      </c>
      <c r="F113" s="58" t="str">
        <f t="shared" si="16"/>
        <v>Turno 1</v>
      </c>
      <c r="G113" s="61" t="e">
        <f>#REF!</f>
        <v>#REF!</v>
      </c>
      <c r="H113" s="67">
        <v>6</v>
      </c>
      <c r="I113" s="60">
        <v>18</v>
      </c>
      <c r="J113" s="66" t="e">
        <f>Esordienti!#REF!</f>
        <v>#REF!</v>
      </c>
      <c r="K113" s="66" t="e">
        <f>Esordienti!#REF!</f>
        <v>#REF!</v>
      </c>
      <c r="L113" s="66"/>
      <c r="M113" s="66"/>
      <c r="N113" s="66" t="e">
        <f>Esordienti!#REF!</f>
        <v>#REF!</v>
      </c>
    </row>
    <row r="114" spans="1:14">
      <c r="A114" s="58" t="e">
        <f>MAX($A$94:A113)+COUNTIF(G114:N114,$E$74)+AND(G114=$N$72,OR(H114="Barrage",H114="16mi",H114="8vi",H114="4ti",H114="32mi",H114="Semifinali",H114="Finale"))</f>
        <v>#REF!</v>
      </c>
      <c r="B114" s="58" t="e">
        <f>MAX($B$94:B113)+COUNTIF(G114:N114,$E$57)+AND(G114=$N$55,OR(H114="Barrage",H114="16mi",H114="8vi",H114="4ti",H114="32mi",H114="Semifinali",H114="Finale"))</f>
        <v>#REF!</v>
      </c>
      <c r="C114" s="73" t="e">
        <f>MAX($C$94:C113)+COUNTIF(G114:N114,$E$40)+AND(G114=$N$38,OR(H114="Barrage",H114="16mi",H114="8vi",H114="4ti",H114="32mi",H114="Semifinali",H114="Finale"))</f>
        <v>#REF!</v>
      </c>
      <c r="D114" s="73" t="e">
        <f>MAX($D$94:D113)+COUNTIF(G114:N114,$E$23)+AND(G114=$N$21,OR(H114="Barrage",H114="16mi",H114="8vi",H114="4ti",H114="32mi",H114="Semifinali",H114="Finale"))</f>
        <v>#REF!</v>
      </c>
      <c r="E114" s="73" t="e">
        <f>MAX($E$94:E113)+COUNTIF(G114:N114,$E$6)+AND(G114=$N$4,OR(H114="Barrage",H114="16mi",H114="8vi",H114="4ti",H114="32mi",H114="Semifinali",H114="Finale"))</f>
        <v>#REF!</v>
      </c>
      <c r="F114" s="58" t="str">
        <f t="shared" si="16"/>
        <v>Turno 1</v>
      </c>
      <c r="G114" s="61" t="e">
        <f>#REF!</f>
        <v>#REF!</v>
      </c>
      <c r="H114" s="67">
        <v>7</v>
      </c>
      <c r="I114" s="60">
        <v>19</v>
      </c>
      <c r="J114" s="66" t="e">
        <f>Esordienti!#REF!</f>
        <v>#REF!</v>
      </c>
      <c r="K114" s="66" t="e">
        <f>Esordienti!#REF!</f>
        <v>#REF!</v>
      </c>
      <c r="L114" s="66"/>
      <c r="M114" s="66"/>
      <c r="N114" s="66" t="e">
        <f>Esordienti!#REF!</f>
        <v>#REF!</v>
      </c>
    </row>
    <row r="115" spans="1:14">
      <c r="A115" s="58" t="e">
        <f>MAX($A$94:A114)+COUNTIF(G115:N115,$E$74)+AND(G115=$N$72,OR(H115="Barrage",H115="16mi",H115="8vi",H115="4ti",H115="32mi",H115="Semifinali",H115="Finale"))</f>
        <v>#REF!</v>
      </c>
      <c r="B115" s="58" t="e">
        <f>MAX($B$94:B114)+COUNTIF(G115:N115,$E$57)+AND(G115=$N$55,OR(H115="Barrage",H115="16mi",H115="8vi",H115="4ti",H115="32mi",H115="Semifinali",H115="Finale"))</f>
        <v>#REF!</v>
      </c>
      <c r="C115" s="73" t="e">
        <f>MAX($C$94:C114)+COUNTIF(G115:N115,$E$40)+AND(G115=$N$38,OR(H115="Barrage",H115="16mi",H115="8vi",H115="4ti",H115="32mi",H115="Semifinali",H115="Finale"))</f>
        <v>#REF!</v>
      </c>
      <c r="D115" s="73" t="e">
        <f>MAX($D$94:D114)+COUNTIF(G115:N115,$E$23)+AND(G115=$N$21,OR(H115="Barrage",H115="16mi",H115="8vi",H115="4ti",H115="32mi",H115="Semifinali",H115="Finale"))</f>
        <v>#REF!</v>
      </c>
      <c r="E115" s="73" t="e">
        <f>MAX($E$94:E114)+COUNTIF(G115:N115,$E$6)+AND(G115=$N$4,OR(H115="Barrage",H115="16mi",H115="8vi",H115="4ti",H115="32mi",H115="Semifinali",H115="Finale"))</f>
        <v>#REF!</v>
      </c>
      <c r="F115" s="58" t="str">
        <f t="shared" si="16"/>
        <v>Turno 1</v>
      </c>
      <c r="G115" s="61" t="e">
        <f>#REF!</f>
        <v>#REF!</v>
      </c>
      <c r="H115" s="67">
        <v>8</v>
      </c>
      <c r="I115" s="60">
        <v>20</v>
      </c>
      <c r="J115" s="66" t="e">
        <f>Esordienti!#REF!</f>
        <v>#REF!</v>
      </c>
      <c r="K115" s="66" t="e">
        <f>Esordienti!#REF!</f>
        <v>#REF!</v>
      </c>
      <c r="L115" s="66"/>
      <c r="M115" s="66"/>
      <c r="N115" s="66" t="e">
        <f>Esordienti!#REF!</f>
        <v>#REF!</v>
      </c>
    </row>
    <row r="116" spans="1:14">
      <c r="A116" s="58" t="e">
        <f>MAX($A$94:A115)+COUNTIF(G116:N116,$E$74)+AND(G116=$N$72,OR(H116="Barrage",H116="16mi",H116="8vi",H116="4ti",H116="32mi",H116="Semifinali",H116="Finale"))</f>
        <v>#REF!</v>
      </c>
      <c r="B116" s="58" t="e">
        <f>MAX($B$94:B115)+COUNTIF(G116:N116,$E$57)+AND(G116=$N$55,OR(H116="Barrage",H116="16mi",H116="8vi",H116="4ti",H116="32mi",H116="Semifinali",H116="Finale"))</f>
        <v>#REF!</v>
      </c>
      <c r="C116" s="73" t="e">
        <f>MAX($C$94:C115)+COUNTIF(G116:N116,$E$40)+AND(G116=$N$38,OR(H116="Barrage",H116="16mi",H116="8vi",H116="4ti",H116="32mi",H116="Semifinali",H116="Finale"))</f>
        <v>#REF!</v>
      </c>
      <c r="D116" s="73" t="e">
        <f>MAX($D$94:D115)+COUNTIF(G116:N116,$E$23)+AND(G116=$N$21,OR(H116="Barrage",H116="16mi",H116="8vi",H116="4ti",H116="32mi",H116="Semifinali",H116="Finale"))</f>
        <v>#REF!</v>
      </c>
      <c r="E116" s="73" t="e">
        <f>MAX($E$94:E115)+COUNTIF(G116:N116,$E$6)+AND(G116=$N$4,OR(H116="Barrage",H116="16mi",H116="8vi",H116="4ti",H116="32mi",H116="Semifinali",H116="Finale"))</f>
        <v>#REF!</v>
      </c>
      <c r="F116" s="58" t="str">
        <f t="shared" si="16"/>
        <v>Turno 1</v>
      </c>
      <c r="G116" s="61" t="e">
        <f>#REF!</f>
        <v>#REF!</v>
      </c>
      <c r="H116" s="67">
        <v>9</v>
      </c>
      <c r="I116" s="60">
        <v>21</v>
      </c>
      <c r="J116" s="66" t="e">
        <f>Esordienti!#REF!</f>
        <v>#REF!</v>
      </c>
      <c r="K116" s="66" t="e">
        <f>Esordienti!#REF!</f>
        <v>#REF!</v>
      </c>
      <c r="L116" s="66"/>
      <c r="M116" s="66"/>
      <c r="N116" s="66" t="e">
        <f>Esordienti!#REF!</f>
        <v>#REF!</v>
      </c>
    </row>
    <row r="117" spans="1:14">
      <c r="A117" s="58" t="e">
        <f>MAX($A$94:A116)+COUNTIF(G117:N117,$E$74)+AND(G117=$N$72,OR(H117="Barrage",H117="16mi",H117="8vi",H117="4ti",H117="32mi",H117="Semifinali",H117="Finale"))</f>
        <v>#REF!</v>
      </c>
      <c r="B117" s="58" t="e">
        <f>MAX($B$94:B116)+COUNTIF(G117:N117,$E$57)+AND(G117=$N$55,OR(H117="Barrage",H117="16mi",H117="8vi",H117="4ti",H117="32mi",H117="Semifinali",H117="Finale"))</f>
        <v>#REF!</v>
      </c>
      <c r="C117" s="73" t="e">
        <f>MAX($C$94:C116)+COUNTIF(G117:N117,$E$40)+AND(G117=$N$38,OR(H117="Barrage",H117="16mi",H117="8vi",H117="4ti",H117="32mi",H117="Semifinali",H117="Finale"))</f>
        <v>#REF!</v>
      </c>
      <c r="D117" s="73" t="e">
        <f>MAX($D$94:D116)+COUNTIF(G117:N117,$E$23)+AND(G117=$N$21,OR(H117="Barrage",H117="16mi",H117="8vi",H117="4ti",H117="32mi",H117="Semifinali",H117="Finale"))</f>
        <v>#REF!</v>
      </c>
      <c r="E117" s="73" t="e">
        <f>MAX($E$94:E116)+COUNTIF(G117:N117,$E$6)+AND(G117=$N$4,OR(H117="Barrage",H117="16mi",H117="8vi",H117="4ti",H117="32mi",H117="Semifinali",H117="Finale"))</f>
        <v>#REF!</v>
      </c>
      <c r="F117" s="58" t="str">
        <f t="shared" si="16"/>
        <v>Turno 1</v>
      </c>
      <c r="G117" s="61" t="e">
        <f>#REF!</f>
        <v>#REF!</v>
      </c>
      <c r="H117" s="67">
        <v>10</v>
      </c>
      <c r="I117" s="60">
        <v>22</v>
      </c>
      <c r="J117" s="66" t="e">
        <f>Esordienti!#REF!</f>
        <v>#REF!</v>
      </c>
      <c r="K117" s="66" t="e">
        <f>Esordienti!#REF!</f>
        <v>#REF!</v>
      </c>
      <c r="L117" s="66"/>
      <c r="M117" s="66"/>
      <c r="N117" s="66" t="e">
        <f>Esordienti!#REF!</f>
        <v>#REF!</v>
      </c>
    </row>
    <row r="118" spans="1:14">
      <c r="A118" s="58" t="e">
        <f>MAX($A$94:A117)+COUNTIF(G118:N118,$E$74)+AND(G118=$N$72,OR(H118="Barrage",H118="16mi",H118="8vi",H118="4ti",H118="32mi",H118="Semifinali",H118="Finale"))</f>
        <v>#REF!</v>
      </c>
      <c r="B118" s="58" t="e">
        <f>MAX($B$94:B117)+COUNTIF(G118:N118,$E$57)+AND(G118=$N$55,OR(H118="Barrage",H118="16mi",H118="8vi",H118="4ti",H118="32mi",H118="Semifinali",H118="Finale"))</f>
        <v>#REF!</v>
      </c>
      <c r="C118" s="73" t="e">
        <f>MAX($C$94:C117)+COUNTIF(G118:N118,$E$40)+AND(G118=$N$38,OR(H118="Barrage",H118="16mi",H118="8vi",H118="4ti",H118="32mi",H118="Semifinali",H118="Finale"))</f>
        <v>#REF!</v>
      </c>
      <c r="D118" s="73" t="e">
        <f>MAX($D$94:D117)+COUNTIF(G118:N118,$E$23)+AND(G118=$N$21,OR(H118="Barrage",H118="16mi",H118="8vi",H118="4ti",H118="32mi",H118="Semifinali",H118="Finale"))</f>
        <v>#REF!</v>
      </c>
      <c r="E118" s="73" t="e">
        <f>MAX($E$94:E117)+COUNTIF(G118:N118,$E$6)+AND(G118=$N$4,OR(H118="Barrage",H118="16mi",H118="8vi",H118="4ti",H118="32mi",H118="Semifinali",H118="Finale"))</f>
        <v>#REF!</v>
      </c>
      <c r="F118" s="58" t="str">
        <f t="shared" si="16"/>
        <v>Turno 1</v>
      </c>
      <c r="G118" s="61" t="e">
        <f>#REF!</f>
        <v>#REF!</v>
      </c>
      <c r="H118" s="67">
        <v>11</v>
      </c>
      <c r="I118" s="60">
        <v>23</v>
      </c>
      <c r="J118" s="66" t="e">
        <f>Esordienti!#REF!</f>
        <v>#REF!</v>
      </c>
      <c r="K118" s="66" t="e">
        <f>Esordienti!#REF!</f>
        <v>#REF!</v>
      </c>
      <c r="L118" s="66"/>
      <c r="M118" s="66"/>
      <c r="N118" s="66" t="e">
        <f>Esordienti!#REF!</f>
        <v>#REF!</v>
      </c>
    </row>
    <row r="119" spans="1:14">
      <c r="A119" s="58" t="e">
        <f>MAX($A$94:A118)+COUNTIF(G119:N119,$E$74)+AND(G119=$N$72,OR(H119="Barrage",H119="16mi",H119="8vi",H119="4ti",H119="32mi",H119="Semifinali",H119="Finale"))</f>
        <v>#REF!</v>
      </c>
      <c r="B119" s="58" t="e">
        <f>MAX($B$94:B118)+COUNTIF(G119:N119,$E$57)+AND(G119=$N$55,OR(H119="Barrage",H119="16mi",H119="8vi",H119="4ti",H119="32mi",H119="Semifinali",H119="Finale"))</f>
        <v>#REF!</v>
      </c>
      <c r="C119" s="73" t="e">
        <f>MAX($C$94:C118)+COUNTIF(G119:N119,$E$40)+AND(G119=$N$38,OR(H119="Barrage",H119="16mi",H119="8vi",H119="4ti",H119="32mi",H119="Semifinali",H119="Finale"))</f>
        <v>#REF!</v>
      </c>
      <c r="D119" s="73" t="e">
        <f>MAX($D$94:D118)+COUNTIF(G119:N119,$E$23)+AND(G119=$N$21,OR(H119="Barrage",H119="16mi",H119="8vi",H119="4ti",H119="32mi",H119="Semifinali",H119="Finale"))</f>
        <v>#REF!</v>
      </c>
      <c r="E119" s="73" t="e">
        <f>MAX($E$94:E118)+COUNTIF(G119:N119,$E$6)+AND(G119=$N$4,OR(H119="Barrage",H119="16mi",H119="8vi",H119="4ti",H119="32mi",H119="Semifinali",H119="Finale"))</f>
        <v>#REF!</v>
      </c>
      <c r="F119" s="58" t="str">
        <f t="shared" si="16"/>
        <v>Turno 1</v>
      </c>
      <c r="G119" s="61" t="e">
        <f>#REF!</f>
        <v>#REF!</v>
      </c>
      <c r="H119" s="67">
        <v>12</v>
      </c>
      <c r="I119" s="60">
        <v>24</v>
      </c>
      <c r="J119" s="66" t="e">
        <f>Esordienti!#REF!</f>
        <v>#REF!</v>
      </c>
      <c r="K119" s="66" t="e">
        <f>Esordienti!#REF!</f>
        <v>#REF!</v>
      </c>
      <c r="L119" s="66"/>
      <c r="M119" s="66"/>
      <c r="N119" s="66" t="e">
        <f>Esordienti!#REF!</f>
        <v>#REF!</v>
      </c>
    </row>
    <row r="120" spans="1:14">
      <c r="A120" s="58" t="e">
        <f>MAX($A$94:A119)+COUNTIF(G120:N120,$E$74)+AND(G120=$N$72,OR(H120="Barrage",H120="16mi",H120="8vi",H120="4ti",H120="32mi",H120="Semifinali",H120="Finale"))</f>
        <v>#REF!</v>
      </c>
      <c r="B120" s="58" t="e">
        <f>MAX($B$94:B119)+COUNTIF(G120:N120,$E$57)+AND(G120=$N$55,OR(H120="Barrage",H120="16mi",H120="8vi",H120="4ti",H120="32mi",H120="Semifinali",H120="Finale"))</f>
        <v>#REF!</v>
      </c>
      <c r="C120" s="73" t="e">
        <f>MAX($C$94:C119)+COUNTIF(G120:N120,$E$40)+AND(G120=$N$38,OR(H120="Barrage",H120="16mi",H120="8vi",H120="4ti",H120="32mi",H120="Semifinali",H120="Finale"))</f>
        <v>#REF!</v>
      </c>
      <c r="D120" s="73" t="e">
        <f>MAX($D$94:D119)+COUNTIF(G120:N120,$E$23)+AND(G120=$N$21,OR(H120="Barrage",H120="16mi",H120="8vi",H120="4ti",H120="32mi",H120="Semifinali",H120="Finale"))</f>
        <v>#REF!</v>
      </c>
      <c r="E120" s="73" t="e">
        <f>MAX($E$94:E119)+COUNTIF(G120:N120,$E$6)+AND(G120=$N$4,OR(H120="Barrage",H120="16mi",H120="8vi",H120="4ti",H120="32mi",H120="Semifinali",H120="Finale"))</f>
        <v>#REF!</v>
      </c>
      <c r="F120" s="58" t="str">
        <f t="shared" si="16"/>
        <v>Turno 1</v>
      </c>
      <c r="G120" s="61" t="e">
        <f>#REF!</f>
        <v>#REF!</v>
      </c>
      <c r="H120" s="67">
        <v>13</v>
      </c>
      <c r="I120" s="60">
        <v>25</v>
      </c>
      <c r="J120" s="66" t="e">
        <f>Esordienti!#REF!</f>
        <v>#REF!</v>
      </c>
      <c r="K120" s="66" t="e">
        <f>Esordienti!#REF!</f>
        <v>#REF!</v>
      </c>
      <c r="L120" s="66"/>
      <c r="M120" s="66"/>
      <c r="N120" s="66" t="e">
        <f>Esordienti!#REF!</f>
        <v>#REF!</v>
      </c>
    </row>
    <row r="121" spans="1:14">
      <c r="A121" s="58" t="e">
        <f>MAX($A$94:A120)+COUNTIF(G121:N121,$E$74)+AND(G121=$N$72,OR(H121="Barrage",H121="16mi",H121="8vi",H121="4ti",H121="32mi",H121="Semifinali",H121="Finale"))</f>
        <v>#REF!</v>
      </c>
      <c r="B121" s="58" t="e">
        <f>MAX($B$94:B120)+COUNTIF(G121:N121,$E$57)+AND(G121=$N$55,OR(H121="Barrage",H121="16mi",H121="8vi",H121="4ti",H121="32mi",H121="Semifinali",H121="Finale"))</f>
        <v>#REF!</v>
      </c>
      <c r="C121" s="73" t="e">
        <f>MAX($C$94:C120)+COUNTIF(G121:N121,$E$40)+AND(G121=$N$38,OR(H121="Barrage",H121="16mi",H121="8vi",H121="4ti",H121="32mi",H121="Semifinali",H121="Finale"))</f>
        <v>#REF!</v>
      </c>
      <c r="D121" s="73" t="e">
        <f>MAX($D$94:D120)+COUNTIF(G121:N121,$E$23)+AND(G121=$N$21,OR(H121="Barrage",H121="16mi",H121="8vi",H121="4ti",H121="32mi",H121="Semifinali",H121="Finale"))</f>
        <v>#REF!</v>
      </c>
      <c r="E121" s="73" t="e">
        <f>MAX($E$94:E120)+COUNTIF(G121:N121,$E$6)+AND(G121=$N$4,OR(H121="Barrage",H121="16mi",H121="8vi",H121="4ti",H121="32mi",H121="Semifinali",H121="Finale"))</f>
        <v>#REF!</v>
      </c>
      <c r="F121" s="58" t="str">
        <f t="shared" si="16"/>
        <v>Turno 1</v>
      </c>
      <c r="G121" s="61" t="e">
        <f>#REF!</f>
        <v>#REF!</v>
      </c>
      <c r="H121" s="67">
        <v>14</v>
      </c>
      <c r="I121" s="60">
        <v>26</v>
      </c>
      <c r="J121" s="66" t="e">
        <f>Esordienti!#REF!</f>
        <v>#REF!</v>
      </c>
      <c r="K121" s="66" t="e">
        <f>Esordienti!#REF!</f>
        <v>#REF!</v>
      </c>
      <c r="L121" s="66"/>
      <c r="M121" s="66"/>
      <c r="N121" s="66" t="e">
        <f>Esordienti!#REF!</f>
        <v>#REF!</v>
      </c>
    </row>
    <row r="122" spans="1:14">
      <c r="A122" s="58" t="e">
        <f>MAX($A$94:A121)+COUNTIF(G122:N122,$E$74)+AND(G122=$N$72,OR(H122="Barrage",H122="16mi",H122="8vi",H122="4ti",H122="32mi",H122="Semifinali",H122="Finale"))</f>
        <v>#REF!</v>
      </c>
      <c r="B122" s="58" t="e">
        <f>MAX($B$94:B121)+COUNTIF(G122:N122,$E$57)+AND(G122=$N$55,OR(H122="Barrage",H122="16mi",H122="8vi",H122="4ti",H122="32mi",H122="Semifinali",H122="Finale"))</f>
        <v>#REF!</v>
      </c>
      <c r="C122" s="73" t="e">
        <f>MAX($C$94:C121)+COUNTIF(G122:N122,$E$40)+AND(G122=$N$38,OR(H122="Barrage",H122="16mi",H122="8vi",H122="4ti",H122="32mi",H122="Semifinali",H122="Finale"))</f>
        <v>#REF!</v>
      </c>
      <c r="D122" s="73" t="e">
        <f>MAX($D$94:D121)+COUNTIF(G122:N122,$E$23)+AND(G122=$N$21,OR(H122="Barrage",H122="16mi",H122="8vi",H122="4ti",H122="32mi",H122="Semifinali",H122="Finale"))</f>
        <v>#REF!</v>
      </c>
      <c r="E122" s="73" t="e">
        <f>MAX($E$94:E121)+COUNTIF(G122:N122,$E$6)+AND(G122=$N$4,OR(H122="Barrage",H122="16mi",H122="8vi",H122="4ti",H122="32mi",H122="Semifinali",H122="Finale"))</f>
        <v>#REF!</v>
      </c>
      <c r="F122" s="58" t="str">
        <f t="shared" si="16"/>
        <v>Turno 1</v>
      </c>
      <c r="G122" s="61" t="e">
        <f>#REF!</f>
        <v>#REF!</v>
      </c>
      <c r="H122" s="67">
        <v>15</v>
      </c>
      <c r="I122" s="60">
        <v>27</v>
      </c>
      <c r="J122" s="66" t="e">
        <f>Esordienti!#REF!</f>
        <v>#REF!</v>
      </c>
      <c r="K122" s="66" t="e">
        <f>Esordienti!#REF!</f>
        <v>#REF!</v>
      </c>
      <c r="L122" s="66"/>
      <c r="M122" s="66"/>
      <c r="N122" s="66" t="e">
        <f>Esordienti!#REF!</f>
        <v>#REF!</v>
      </c>
    </row>
    <row r="123" spans="1:14">
      <c r="A123" s="58" t="e">
        <f>MAX($A$94:A122)+COUNTIF(G123:N123,$E$74)+AND(G123=$N$72,OR(H123="Barrage",H123="16mi",H123="8vi",H123="4ti",H123="32mi",H123="Semifinali",H123="Finale"))</f>
        <v>#REF!</v>
      </c>
      <c r="B123" s="58" t="e">
        <f>MAX($B$94:B122)+COUNTIF(G123:N123,$E$57)+AND(G123=$N$55,OR(H123="Barrage",H123="16mi",H123="8vi",H123="4ti",H123="32mi",H123="Semifinali",H123="Finale"))</f>
        <v>#REF!</v>
      </c>
      <c r="C123" s="73" t="e">
        <f>MAX($C$94:C122)+COUNTIF(G123:N123,$E$40)+AND(G123=$N$38,OR(H123="Barrage",H123="16mi",H123="8vi",H123="4ti",H123="32mi",H123="Semifinali",H123="Finale"))</f>
        <v>#REF!</v>
      </c>
      <c r="D123" s="73" t="e">
        <f>MAX($D$94:D122)+COUNTIF(G123:N123,$E$23)+AND(G123=$N$21,OR(H123="Barrage",H123="16mi",H123="8vi",H123="4ti",H123="32mi",H123="Semifinali",H123="Finale"))</f>
        <v>#REF!</v>
      </c>
      <c r="E123" s="73" t="e">
        <f>MAX($E$94:E122)+COUNTIF(G123:N123,$E$6)+AND(G123=$N$4,OR(H123="Barrage",H123="16mi",H123="8vi",H123="4ti",H123="32mi",H123="Semifinali",H123="Finale"))</f>
        <v>#REF!</v>
      </c>
      <c r="F123" s="58" t="str">
        <f t="shared" si="16"/>
        <v>Turno 1</v>
      </c>
      <c r="G123" s="61" t="e">
        <f>#REF!</f>
        <v>#REF!</v>
      </c>
      <c r="H123" s="67">
        <v>16</v>
      </c>
      <c r="I123" s="60">
        <v>28</v>
      </c>
      <c r="J123" s="66" t="e">
        <f>Esordienti!#REF!</f>
        <v>#REF!</v>
      </c>
      <c r="K123" s="66" t="e">
        <f>Esordienti!#REF!</f>
        <v>#REF!</v>
      </c>
      <c r="L123" s="66"/>
      <c r="M123" s="66"/>
      <c r="N123" s="66" t="e">
        <f>Esordienti!#REF!</f>
        <v>#REF!</v>
      </c>
    </row>
    <row r="124" spans="1:14">
      <c r="A124" s="58" t="e">
        <f>MAX($A$94:A123)+COUNTIF(G124:N124,$E$74)+AND(G124=$N$72,OR(H124="Barrage",H124="16mi",H124="8vi",H124="4ti",H124="32mi",H124="Semifinali",H124="Finale"))</f>
        <v>#REF!</v>
      </c>
      <c r="B124" s="58" t="e">
        <f>MAX($B$94:B123)+COUNTIF(G124:N124,$E$57)+AND(G124=$N$55,OR(H124="Barrage",H124="16mi",H124="8vi",H124="4ti",H124="32mi",H124="Semifinali",H124="Finale"))</f>
        <v>#REF!</v>
      </c>
      <c r="C124" s="73" t="e">
        <f>MAX($C$94:C123)+COUNTIF(G124:N124,$E$40)+AND(G124=$N$38,OR(H124="Barrage",H124="16mi",H124="8vi",H124="4ti",H124="32mi",H124="Semifinali",H124="Finale"))</f>
        <v>#REF!</v>
      </c>
      <c r="D124" s="73" t="e">
        <f>MAX($D$94:D123)+COUNTIF(G124:N124,$E$23)+AND(G124=$N$21,OR(H124="Barrage",H124="16mi",H124="8vi",H124="4ti",H124="32mi",H124="Semifinali",H124="Finale"))</f>
        <v>#REF!</v>
      </c>
      <c r="E124" s="73" t="e">
        <f>MAX($E$94:E123)+COUNTIF(G124:N124,$E$6)+AND(G124=$N$4,OR(H124="Barrage",H124="16mi",H124="8vi",H124="4ti",H124="32mi",H124="Semifinali",H124="Finale"))</f>
        <v>#REF!</v>
      </c>
      <c r="F124" s="58" t="str">
        <f t="shared" si="16"/>
        <v>Turno 1</v>
      </c>
      <c r="G124" s="62" t="e">
        <f>#REF!</f>
        <v>#REF!</v>
      </c>
      <c r="H124" s="67">
        <v>1</v>
      </c>
      <c r="I124" s="60">
        <v>29</v>
      </c>
      <c r="J124" s="66" t="e">
        <f>#REF!</f>
        <v>#REF!</v>
      </c>
      <c r="K124" s="66" t="e">
        <f>#REF!</f>
        <v>#REF!</v>
      </c>
      <c r="L124" s="66"/>
      <c r="M124" s="66"/>
      <c r="N124" s="66" t="e">
        <f>#REF!</f>
        <v>#REF!</v>
      </c>
    </row>
    <row r="125" spans="1:14">
      <c r="A125" s="58" t="e">
        <f>MAX($A$94:A124)+COUNTIF(G125:N125,$E$74)+AND(G125=$N$72,OR(H125="Barrage",H125="16mi",H125="8vi",H125="4ti",H125="32mi",H125="Semifinali",H125="Finale"))</f>
        <v>#REF!</v>
      </c>
      <c r="B125" s="58" t="e">
        <f>MAX($B$94:B124)+COUNTIF(G125:N125,$E$57)+AND(G125=$N$55,OR(H125="Barrage",H125="16mi",H125="8vi",H125="4ti",H125="32mi",H125="Semifinali",H125="Finale"))</f>
        <v>#REF!</v>
      </c>
      <c r="C125" s="73" t="e">
        <f>MAX($C$94:C124)+COUNTIF(G125:N125,$E$40)+AND(G125=$N$38,OR(H125="Barrage",H125="16mi",H125="8vi",H125="4ti",H125="32mi",H125="Semifinali",H125="Finale"))</f>
        <v>#REF!</v>
      </c>
      <c r="D125" s="73" t="e">
        <f>MAX($D$94:D124)+COUNTIF(G125:N125,$E$23)+AND(G125=$N$21,OR(H125="Barrage",H125="16mi",H125="8vi",H125="4ti",H125="32mi",H125="Semifinali",H125="Finale"))</f>
        <v>#REF!</v>
      </c>
      <c r="E125" s="73" t="e">
        <f>MAX($E$94:E124)+COUNTIF(G125:N125,$E$6)+AND(G125=$N$4,OR(H125="Barrage",H125="16mi",H125="8vi",H125="4ti",H125="32mi",H125="Semifinali",H125="Finale"))</f>
        <v>#REF!</v>
      </c>
      <c r="F125" s="58" t="str">
        <f t="shared" si="16"/>
        <v>Turno 1</v>
      </c>
      <c r="G125" s="62" t="e">
        <f>#REF!</f>
        <v>#REF!</v>
      </c>
      <c r="H125" s="67">
        <v>1</v>
      </c>
      <c r="I125" s="60">
        <v>30</v>
      </c>
      <c r="J125" s="66" t="e">
        <f>#REF!</f>
        <v>#REF!</v>
      </c>
      <c r="K125" s="66" t="e">
        <f>#REF!</f>
        <v>#REF!</v>
      </c>
      <c r="L125" s="66"/>
      <c r="M125" s="66"/>
      <c r="N125" s="66" t="e">
        <f>#REF!</f>
        <v>#REF!</v>
      </c>
    </row>
    <row r="126" spans="1:14">
      <c r="A126" s="58" t="e">
        <f>MAX($A$94:A125)+COUNTIF(G126:N126,$E$74)+AND(G126=$N$72,OR(H126="Barrage",H126="16mi",H126="8vi",H126="4ti",H126="32mi",H126="Semifinali",H126="Finale"))</f>
        <v>#REF!</v>
      </c>
      <c r="B126" s="58" t="e">
        <f>MAX($B$94:B125)+COUNTIF(G126:N126,$E$57)+AND(G126=$N$55,OR(H126="Barrage",H126="16mi",H126="8vi",H126="4ti",H126="32mi",H126="Semifinali",H126="Finale"))</f>
        <v>#REF!</v>
      </c>
      <c r="C126" s="73" t="e">
        <f>MAX($C$94:C125)+COUNTIF(G126:N126,$E$40)+AND(G126=$N$38,OR(H126="Barrage",H126="16mi",H126="8vi",H126="4ti",H126="32mi",H126="Semifinali",H126="Finale"))</f>
        <v>#REF!</v>
      </c>
      <c r="D126" s="73" t="e">
        <f>MAX($D$94:D125)+COUNTIF(G126:N126,$E$23)+AND(G126=$N$21,OR(H126="Barrage",H126="16mi",H126="8vi",H126="4ti",H126="32mi",H126="Semifinali",H126="Finale"))</f>
        <v>#REF!</v>
      </c>
      <c r="E126" s="73" t="e">
        <f>MAX($E$94:E125)+COUNTIF(G126:N126,$E$6)+AND(G126=$N$4,OR(H126="Barrage",H126="16mi",H126="8vi",H126="4ti",H126="32mi",H126="Semifinali",H126="Finale"))</f>
        <v>#REF!</v>
      </c>
      <c r="F126" s="58" t="str">
        <f t="shared" si="16"/>
        <v>Turno 1</v>
      </c>
      <c r="G126" s="62" t="e">
        <f>#REF!</f>
        <v>#REF!</v>
      </c>
      <c r="H126" s="67">
        <v>2</v>
      </c>
      <c r="I126" s="60">
        <v>31</v>
      </c>
      <c r="J126" s="66" t="e">
        <f>#REF!</f>
        <v>#REF!</v>
      </c>
      <c r="K126" s="66" t="e">
        <f>#REF!</f>
        <v>#REF!</v>
      </c>
      <c r="L126" s="66"/>
      <c r="M126" s="66"/>
      <c r="N126" s="66" t="e">
        <f>#REF!</f>
        <v>#REF!</v>
      </c>
    </row>
    <row r="127" spans="1:14">
      <c r="A127" s="58" t="e">
        <f>MAX($A$94:A126)+COUNTIF(G127:N127,$E$74)+AND(G127=$N$72,OR(H127="Barrage",H127="16mi",H127="8vi",H127="4ti",H127="32mi",H127="Semifinali",H127="Finale"))</f>
        <v>#REF!</v>
      </c>
      <c r="B127" s="58" t="e">
        <f>MAX($B$94:B126)+COUNTIF(G127:N127,$E$57)+AND(G127=$N$55,OR(H127="Barrage",H127="16mi",H127="8vi",H127="4ti",H127="32mi",H127="Semifinali",H127="Finale"))</f>
        <v>#REF!</v>
      </c>
      <c r="C127" s="73" t="e">
        <f>MAX($C$94:C126)+COUNTIF(G127:N127,$E$40)+AND(G127=$N$38,OR(H127="Barrage",H127="16mi",H127="8vi",H127="4ti",H127="32mi",H127="Semifinali",H127="Finale"))</f>
        <v>#REF!</v>
      </c>
      <c r="D127" s="73" t="e">
        <f>MAX($D$94:D126)+COUNTIF(G127:N127,$E$23)+AND(G127=$N$21,OR(H127="Barrage",H127="16mi",H127="8vi",H127="4ti",H127="32mi",H127="Semifinali",H127="Finale"))</f>
        <v>#REF!</v>
      </c>
      <c r="E127" s="73" t="e">
        <f>MAX($E$94:E126)+COUNTIF(G127:N127,$E$6)+AND(G127=$N$4,OR(H127="Barrage",H127="16mi",H127="8vi",H127="4ti",H127="32mi",H127="Semifinali",H127="Finale"))</f>
        <v>#REF!</v>
      </c>
      <c r="F127" s="58" t="str">
        <f t="shared" si="16"/>
        <v>Turno 1</v>
      </c>
      <c r="G127" s="62" t="e">
        <f>#REF!</f>
        <v>#REF!</v>
      </c>
      <c r="H127" s="67">
        <v>2</v>
      </c>
      <c r="I127" s="60">
        <v>32</v>
      </c>
      <c r="J127" s="66" t="e">
        <f>#REF!</f>
        <v>#REF!</v>
      </c>
      <c r="K127" s="66" t="e">
        <f>#REF!</f>
        <v>#REF!</v>
      </c>
      <c r="L127" s="66"/>
      <c r="M127" s="66"/>
      <c r="N127" s="66" t="e">
        <f>#REF!</f>
        <v>#REF!</v>
      </c>
    </row>
    <row r="128" spans="1:14">
      <c r="A128" s="58" t="e">
        <f>MAX($A$94:A127)+COUNTIF(G128:N128,$E$74)+AND(G128=$N$72,OR(H128="Barrage",H128="16mi",H128="8vi",H128="4ti",H128="32mi",H128="Semifinali",H128="Finale"))</f>
        <v>#REF!</v>
      </c>
      <c r="B128" s="58" t="e">
        <f>MAX($B$94:B127)+COUNTIF(G128:N128,$E$57)+AND(G128=$N$55,OR(H128="Barrage",H128="16mi",H128="8vi",H128="4ti",H128="32mi",H128="Semifinali",H128="Finale"))</f>
        <v>#REF!</v>
      </c>
      <c r="C128" s="73" t="e">
        <f>MAX($C$94:C127)+COUNTIF(G128:N128,$E$40)+AND(G128=$N$38,OR(H128="Barrage",H128="16mi",H128="8vi",H128="4ti",H128="32mi",H128="Semifinali",H128="Finale"))</f>
        <v>#REF!</v>
      </c>
      <c r="D128" s="73" t="e">
        <f>MAX($D$94:D127)+COUNTIF(G128:N128,$E$23)+AND(G128=$N$21,OR(H128="Barrage",H128="16mi",H128="8vi",H128="4ti",H128="32mi",H128="Semifinali",H128="Finale"))</f>
        <v>#REF!</v>
      </c>
      <c r="E128" s="73" t="e">
        <f>MAX($E$94:E127)+COUNTIF(G128:N128,$E$6)+AND(G128=$N$4,OR(H128="Barrage",H128="16mi",H128="8vi",H128="4ti",H128="32mi",H128="Semifinali",H128="Finale"))</f>
        <v>#REF!</v>
      </c>
      <c r="F128" s="58" t="str">
        <f t="shared" si="16"/>
        <v>Turno 1</v>
      </c>
      <c r="G128" s="62" t="e">
        <f>#REF!</f>
        <v>#REF!</v>
      </c>
      <c r="H128" s="67">
        <v>3</v>
      </c>
      <c r="I128" s="60">
        <v>33</v>
      </c>
      <c r="J128" s="66" t="e">
        <f>#REF!</f>
        <v>#REF!</v>
      </c>
      <c r="K128" s="66" t="e">
        <f>#REF!</f>
        <v>#REF!</v>
      </c>
      <c r="L128" s="66"/>
      <c r="M128" s="66"/>
      <c r="N128" s="66" t="e">
        <f>#REF!</f>
        <v>#REF!</v>
      </c>
    </row>
    <row r="129" spans="1:14">
      <c r="A129" s="58" t="e">
        <f>MAX($A$94:A128)+COUNTIF(G129:N129,$E$74)+AND(G129=$N$72,OR(H129="Barrage",H129="16mi",H129="8vi",H129="4ti",H129="32mi",H129="Semifinali",H129="Finale"))</f>
        <v>#REF!</v>
      </c>
      <c r="B129" s="58" t="e">
        <f>MAX($B$94:B128)+COUNTIF(G129:N129,$E$57)+AND(G129=$N$55,OR(H129="Barrage",H129="16mi",H129="8vi",H129="4ti",H129="32mi",H129="Semifinali",H129="Finale"))</f>
        <v>#REF!</v>
      </c>
      <c r="C129" s="73" t="e">
        <f>MAX($C$94:C128)+COUNTIF(G129:N129,$E$40)+AND(G129=$N$38,OR(H129="Barrage",H129="16mi",H129="8vi",H129="4ti",H129="32mi",H129="Semifinali",H129="Finale"))</f>
        <v>#REF!</v>
      </c>
      <c r="D129" s="73" t="e">
        <f>MAX($D$94:D128)+COUNTIF(G129:N129,$E$23)+AND(G129=$N$21,OR(H129="Barrage",H129="16mi",H129="8vi",H129="4ti",H129="32mi",H129="Semifinali",H129="Finale"))</f>
        <v>#REF!</v>
      </c>
      <c r="E129" s="73" t="e">
        <f>MAX($E$94:E128)+COUNTIF(G129:N129,$E$6)+AND(G129=$N$4,OR(H129="Barrage",H129="16mi",H129="8vi",H129="4ti",H129="32mi",H129="Semifinali",H129="Finale"))</f>
        <v>#REF!</v>
      </c>
      <c r="F129" s="58" t="str">
        <f t="shared" si="16"/>
        <v>Turno 1</v>
      </c>
      <c r="G129" s="62" t="e">
        <f>#REF!</f>
        <v>#REF!</v>
      </c>
      <c r="H129" s="67">
        <v>3</v>
      </c>
      <c r="I129" s="60">
        <v>34</v>
      </c>
      <c r="J129" s="66" t="e">
        <f>#REF!</f>
        <v>#REF!</v>
      </c>
      <c r="K129" s="66" t="e">
        <f>#REF!</f>
        <v>#REF!</v>
      </c>
      <c r="L129" s="66"/>
      <c r="M129" s="66"/>
      <c r="N129" s="66" t="e">
        <f>#REF!</f>
        <v>#REF!</v>
      </c>
    </row>
    <row r="130" spans="1:14">
      <c r="A130" s="58" t="e">
        <f>MAX($A$94:A129)+COUNTIF(G130:N130,$E$74)+AND(G130=$N$72,OR(H130="Barrage",H130="16mi",H130="8vi",H130="4ti",H130="32mi",H130="Semifinali",H130="Finale"))</f>
        <v>#REF!</v>
      </c>
      <c r="B130" s="58" t="e">
        <f>MAX($B$94:B129)+COUNTIF(G130:N130,$E$57)+AND(G130=$N$55,OR(H130="Barrage",H130="16mi",H130="8vi",H130="4ti",H130="32mi",H130="Semifinali",H130="Finale"))</f>
        <v>#REF!</v>
      </c>
      <c r="C130" s="73" t="e">
        <f>MAX($C$94:C129)+COUNTIF(G130:N130,$E$40)+AND(G130=$N$38,OR(H130="Barrage",H130="16mi",H130="8vi",H130="4ti",H130="32mi",H130="Semifinali",H130="Finale"))</f>
        <v>#REF!</v>
      </c>
      <c r="D130" s="73" t="e">
        <f>MAX($D$94:D129)+COUNTIF(G130:N130,$E$23)+AND(G130=$N$21,OR(H130="Barrage",H130="16mi",H130="8vi",H130="4ti",H130="32mi",H130="Semifinali",H130="Finale"))</f>
        <v>#REF!</v>
      </c>
      <c r="E130" s="73" t="e">
        <f>MAX($E$94:E129)+COUNTIF(G130:N130,$E$6)+AND(G130=$N$4,OR(H130="Barrage",H130="16mi",H130="8vi",H130="4ti",H130="32mi",H130="Semifinali",H130="Finale"))</f>
        <v>#REF!</v>
      </c>
      <c r="F130" s="58" t="str">
        <f t="shared" si="16"/>
        <v>Turno 1</v>
      </c>
      <c r="G130" s="62" t="e">
        <f>#REF!</f>
        <v>#REF!</v>
      </c>
      <c r="H130" s="67">
        <v>4</v>
      </c>
      <c r="I130" s="60">
        <v>35</v>
      </c>
      <c r="J130" s="66" t="e">
        <f>#REF!</f>
        <v>#REF!</v>
      </c>
      <c r="K130" s="66" t="e">
        <f>#REF!</f>
        <v>#REF!</v>
      </c>
      <c r="L130" s="66"/>
      <c r="M130" s="66"/>
      <c r="N130" s="66" t="e">
        <f>#REF!</f>
        <v>#REF!</v>
      </c>
    </row>
    <row r="131" spans="1:14">
      <c r="A131" s="58" t="e">
        <f>MAX($A$94:A130)+COUNTIF(G131:N131,$E$74)+AND(G131=$N$72,OR(H131="Barrage",H131="16mi",H131="8vi",H131="4ti",H131="32mi",H131="Semifinali",H131="Finale"))</f>
        <v>#REF!</v>
      </c>
      <c r="B131" s="58" t="e">
        <f>MAX($B$94:B130)+COUNTIF(G131:N131,$E$57)+AND(G131=$N$55,OR(H131="Barrage",H131="16mi",H131="8vi",H131="4ti",H131="32mi",H131="Semifinali",H131="Finale"))</f>
        <v>#REF!</v>
      </c>
      <c r="C131" s="73" t="e">
        <f>MAX($C$94:C130)+COUNTIF(G131:N131,$E$40)+AND(G131=$N$38,OR(H131="Barrage",H131="16mi",H131="8vi",H131="4ti",H131="32mi",H131="Semifinali",H131="Finale"))</f>
        <v>#REF!</v>
      </c>
      <c r="D131" s="73" t="e">
        <f>MAX($D$94:D130)+COUNTIF(G131:N131,$E$23)+AND(G131=$N$21,OR(H131="Barrage",H131="16mi",H131="8vi",H131="4ti",H131="32mi",H131="Semifinali",H131="Finale"))</f>
        <v>#REF!</v>
      </c>
      <c r="E131" s="73" t="e">
        <f>MAX($E$94:E130)+COUNTIF(G131:N131,$E$6)+AND(G131=$N$4,OR(H131="Barrage",H131="16mi",H131="8vi",H131="4ti",H131="32mi",H131="Semifinali",H131="Finale"))</f>
        <v>#REF!</v>
      </c>
      <c r="F131" s="58" t="str">
        <f t="shared" si="16"/>
        <v>Turno 1</v>
      </c>
      <c r="G131" s="62" t="e">
        <f>#REF!</f>
        <v>#REF!</v>
      </c>
      <c r="H131" s="67">
        <v>4</v>
      </c>
      <c r="I131" s="60">
        <v>36</v>
      </c>
      <c r="J131" s="66" t="e">
        <f>#REF!</f>
        <v>#REF!</v>
      </c>
      <c r="K131" s="66" t="e">
        <f>#REF!</f>
        <v>#REF!</v>
      </c>
      <c r="L131" s="66"/>
      <c r="M131" s="66"/>
      <c r="N131" s="66" t="e">
        <f>#REF!</f>
        <v>#REF!</v>
      </c>
    </row>
    <row r="132" spans="1:14">
      <c r="A132" s="58" t="e">
        <f>MAX($A$94:A131)+COUNTIF(G132:N132,$E$74)+AND(G132=$N$72,OR(H132="Barrage",H132="16mi",H132="8vi",H132="4ti",H132="32mi",H132="Semifinali",H132="Finale"))</f>
        <v>#REF!</v>
      </c>
      <c r="B132" s="58" t="e">
        <f>MAX($B$94:B131)+COUNTIF(G132:N132,$E$57)+AND(G132=$N$55,OR(H132="Barrage",H132="16mi",H132="8vi",H132="4ti",H132="32mi",H132="Semifinali",H132="Finale"))</f>
        <v>#REF!</v>
      </c>
      <c r="C132" s="73" t="e">
        <f>MAX($C$94:C131)+COUNTIF(G132:N132,$E$40)+AND(G132=$N$38,OR(H132="Barrage",H132="16mi",H132="8vi",H132="4ti",H132="32mi",H132="Semifinali",H132="Finale"))</f>
        <v>#REF!</v>
      </c>
      <c r="D132" s="73" t="e">
        <f>MAX($D$94:D131)+COUNTIF(G132:N132,$E$23)+AND(G132=$N$21,OR(H132="Barrage",H132="16mi",H132="8vi",H132="4ti",H132="32mi",H132="Semifinali",H132="Finale"))</f>
        <v>#REF!</v>
      </c>
      <c r="E132" s="73" t="e">
        <f>MAX($E$94:E131)+COUNTIF(G132:N132,$E$6)+AND(G132=$N$4,OR(H132="Barrage",H132="16mi",H132="8vi",H132="4ti",H132="32mi",H132="Semifinali",H132="Finale"))</f>
        <v>#REF!</v>
      </c>
      <c r="F132" s="58" t="str">
        <f t="shared" si="16"/>
        <v>Turno 1</v>
      </c>
      <c r="G132" s="62" t="e">
        <f>#REF!</f>
        <v>#REF!</v>
      </c>
      <c r="H132" s="67">
        <v>5</v>
      </c>
      <c r="I132" s="60">
        <v>37</v>
      </c>
      <c r="J132" s="66" t="e">
        <f>#REF!</f>
        <v>#REF!</v>
      </c>
      <c r="K132" s="66" t="e">
        <f>#REF!</f>
        <v>#REF!</v>
      </c>
      <c r="L132" s="66"/>
      <c r="M132" s="66"/>
      <c r="N132" s="66" t="e">
        <f>#REF!</f>
        <v>#REF!</v>
      </c>
    </row>
    <row r="133" spans="1:14">
      <c r="A133" s="58" t="e">
        <f>MAX($A$94:A132)+COUNTIF(G133:N133,$E$74)+AND(G133=$N$72,OR(H133="Barrage",H133="16mi",H133="8vi",H133="4ti",H133="32mi",H133="Semifinali",H133="Finale"))</f>
        <v>#REF!</v>
      </c>
      <c r="B133" s="58" t="e">
        <f>MAX($B$94:B132)+COUNTIF(G133:N133,$E$57)+AND(G133=$N$55,OR(H133="Barrage",H133="16mi",H133="8vi",H133="4ti",H133="32mi",H133="Semifinali",H133="Finale"))</f>
        <v>#REF!</v>
      </c>
      <c r="C133" s="73" t="e">
        <f>MAX($C$94:C132)+COUNTIF(G133:N133,$E$40)+AND(G133=$N$38,OR(H133="Barrage",H133="16mi",H133="8vi",H133="4ti",H133="32mi",H133="Semifinali",H133="Finale"))</f>
        <v>#REF!</v>
      </c>
      <c r="D133" s="73" t="e">
        <f>MAX($D$94:D132)+COUNTIF(G133:N133,$E$23)+AND(G133=$N$21,OR(H133="Barrage",H133="16mi",H133="8vi",H133="4ti",H133="32mi",H133="Semifinali",H133="Finale"))</f>
        <v>#REF!</v>
      </c>
      <c r="E133" s="73" t="e">
        <f>MAX($E$94:E132)+COUNTIF(G133:N133,$E$6)+AND(G133=$N$4,OR(H133="Barrage",H133="16mi",H133="8vi",H133="4ti",H133="32mi",H133="Semifinali",H133="Finale"))</f>
        <v>#REF!</v>
      </c>
      <c r="F133" s="58" t="str">
        <f t="shared" si="16"/>
        <v>Turno 1</v>
      </c>
      <c r="G133" s="62" t="e">
        <f>#REF!</f>
        <v>#REF!</v>
      </c>
      <c r="H133" s="67">
        <v>5</v>
      </c>
      <c r="I133" s="60">
        <v>38</v>
      </c>
      <c r="J133" s="66" t="e">
        <f>#REF!</f>
        <v>#REF!</v>
      </c>
      <c r="K133" s="66" t="e">
        <f>#REF!</f>
        <v>#REF!</v>
      </c>
      <c r="L133" s="66"/>
      <c r="M133" s="66"/>
      <c r="N133" s="66" t="e">
        <f>#REF!</f>
        <v>#REF!</v>
      </c>
    </row>
    <row r="134" spans="1:14">
      <c r="A134" s="58" t="e">
        <f>MAX($A$94:A133)+COUNTIF(G134:N134,$E$74)+AND(G134=$N$72,OR(H134="Barrage",H134="16mi",H134="8vi",H134="4ti",H134="32mi",H134="Semifinali",H134="Finale"))</f>
        <v>#REF!</v>
      </c>
      <c r="B134" s="58" t="e">
        <f>MAX($B$94:B133)+COUNTIF(G134:N134,$E$57)+AND(G134=$N$55,OR(H134="Barrage",H134="16mi",H134="8vi",H134="4ti",H134="32mi",H134="Semifinali",H134="Finale"))</f>
        <v>#REF!</v>
      </c>
      <c r="C134" s="73" t="e">
        <f>MAX($C$94:C133)+COUNTIF(G134:N134,$E$40)+AND(G134=$N$38,OR(H134="Barrage",H134="16mi",H134="8vi",H134="4ti",H134="32mi",H134="Semifinali",H134="Finale"))</f>
        <v>#REF!</v>
      </c>
      <c r="D134" s="73" t="e">
        <f>MAX($D$94:D133)+COUNTIF(G134:N134,$E$23)+AND(G134=$N$21,OR(H134="Barrage",H134="16mi",H134="8vi",H134="4ti",H134="32mi",H134="Semifinali",H134="Finale"))</f>
        <v>#REF!</v>
      </c>
      <c r="E134" s="73" t="e">
        <f>MAX($E$94:E133)+COUNTIF(G134:N134,$E$6)+AND(G134=$N$4,OR(H134="Barrage",H134="16mi",H134="8vi",H134="4ti",H134="32mi",H134="Semifinali",H134="Finale"))</f>
        <v>#REF!</v>
      </c>
      <c r="F134" s="58" t="str">
        <f t="shared" si="16"/>
        <v>Turno 1</v>
      </c>
      <c r="G134" s="62" t="e">
        <f>#REF!</f>
        <v>#REF!</v>
      </c>
      <c r="H134" s="67">
        <v>6</v>
      </c>
      <c r="I134" s="60">
        <v>39</v>
      </c>
      <c r="J134" s="66" t="e">
        <f>#REF!</f>
        <v>#REF!</v>
      </c>
      <c r="K134" s="66" t="e">
        <f>#REF!</f>
        <v>#REF!</v>
      </c>
      <c r="L134" s="66"/>
      <c r="M134" s="66"/>
      <c r="N134" s="66" t="e">
        <f>#REF!</f>
        <v>#REF!</v>
      </c>
    </row>
    <row r="135" spans="1:14">
      <c r="A135" s="58" t="e">
        <f>MAX($A$94:A134)+COUNTIF(G135:N135,$E$74)+AND(G135=$N$72,OR(H135="Barrage",H135="16mi",H135="8vi",H135="4ti",H135="32mi",H135="Semifinali",H135="Finale"))</f>
        <v>#REF!</v>
      </c>
      <c r="B135" s="58" t="e">
        <f>MAX($B$94:B134)+COUNTIF(G135:N135,$E$57)+AND(G135=$N$55,OR(H135="Barrage",H135="16mi",H135="8vi",H135="4ti",H135="32mi",H135="Semifinali",H135="Finale"))</f>
        <v>#REF!</v>
      </c>
      <c r="C135" s="73" t="e">
        <f>MAX($C$94:C134)+COUNTIF(G135:N135,$E$40)+AND(G135=$N$38,OR(H135="Barrage",H135="16mi",H135="8vi",H135="4ti",H135="32mi",H135="Semifinali",H135="Finale"))</f>
        <v>#REF!</v>
      </c>
      <c r="D135" s="73" t="e">
        <f>MAX($D$94:D134)+COUNTIF(G135:N135,$E$23)+AND(G135=$N$21,OR(H135="Barrage",H135="16mi",H135="8vi",H135="4ti",H135="32mi",H135="Semifinali",H135="Finale"))</f>
        <v>#REF!</v>
      </c>
      <c r="E135" s="73" t="e">
        <f>MAX($E$94:E134)+COUNTIF(G135:N135,$E$6)+AND(G135=$N$4,OR(H135="Barrage",H135="16mi",H135="8vi",H135="4ti",H135="32mi",H135="Semifinali",H135="Finale"))</f>
        <v>#REF!</v>
      </c>
      <c r="F135" s="58" t="str">
        <f t="shared" si="16"/>
        <v>Turno 1</v>
      </c>
      <c r="G135" s="62" t="e">
        <f>#REF!</f>
        <v>#REF!</v>
      </c>
      <c r="H135" s="67">
        <v>6</v>
      </c>
      <c r="I135" s="60">
        <v>40</v>
      </c>
      <c r="J135" s="66" t="e">
        <f>#REF!</f>
        <v>#REF!</v>
      </c>
      <c r="K135" s="66" t="e">
        <f>#REF!</f>
        <v>#REF!</v>
      </c>
      <c r="L135" s="66"/>
      <c r="M135" s="66"/>
      <c r="N135" s="66" t="e">
        <f>#REF!</f>
        <v>#REF!</v>
      </c>
    </row>
    <row r="136" spans="1:14">
      <c r="A136" s="58" t="e">
        <f>MAX($A$94:A135)+COUNTIF(G136:N136,$E$74)+AND(G136=$N$72,OR(H136="Barrage",H136="16mi",H136="8vi",H136="4ti",H136="32mi",H136="Semifinali",H136="Finale"))</f>
        <v>#REF!</v>
      </c>
      <c r="B136" s="58" t="e">
        <f>MAX($B$94:B135)+COUNTIF(G136:N136,$E$57)+AND(G136=$N$55,OR(H136="Barrage",H136="16mi",H136="8vi",H136="4ti",H136="32mi",H136="Semifinali",H136="Finale"))</f>
        <v>#REF!</v>
      </c>
      <c r="C136" s="73" t="e">
        <f>MAX($C$94:C135)+COUNTIF(G136:N136,$E$40)+AND(G136=$N$38,OR(H136="Barrage",H136="16mi",H136="8vi",H136="4ti",H136="32mi",H136="Semifinali",H136="Finale"))</f>
        <v>#REF!</v>
      </c>
      <c r="D136" s="73" t="e">
        <f>MAX($D$94:D135)+COUNTIF(G136:N136,$E$23)+AND(G136=$N$21,OR(H136="Barrage",H136="16mi",H136="8vi",H136="4ti",H136="32mi",H136="Semifinali",H136="Finale"))</f>
        <v>#REF!</v>
      </c>
      <c r="E136" s="73" t="e">
        <f>MAX($E$94:E135)+COUNTIF(G136:N136,$E$6)+AND(G136=$N$4,OR(H136="Barrage",H136="16mi",H136="8vi",H136="4ti",H136="32mi",H136="Semifinali",H136="Finale"))</f>
        <v>#REF!</v>
      </c>
      <c r="F136" s="58" t="str">
        <f t="shared" si="16"/>
        <v>Turno 1</v>
      </c>
      <c r="G136" s="62" t="e">
        <f>#REF!</f>
        <v>#REF!</v>
      </c>
      <c r="H136" s="67">
        <v>7</v>
      </c>
      <c r="I136" s="60">
        <v>41</v>
      </c>
      <c r="J136" s="66" t="e">
        <f>#REF!</f>
        <v>#REF!</v>
      </c>
      <c r="K136" s="66" t="e">
        <f>#REF!</f>
        <v>#REF!</v>
      </c>
      <c r="L136" s="66"/>
      <c r="M136" s="66"/>
      <c r="N136" s="66" t="e">
        <f>#REF!</f>
        <v>#REF!</v>
      </c>
    </row>
    <row r="137" spans="1:14">
      <c r="A137" s="58" t="e">
        <f>MAX($A$94:A136)+COUNTIF(G137:N137,$E$74)+AND(G137=$N$72,OR(H137="Barrage",H137="16mi",H137="8vi",H137="4ti",H137="32mi",H137="Semifinali",H137="Finale"))</f>
        <v>#REF!</v>
      </c>
      <c r="B137" s="58" t="e">
        <f>MAX($B$94:B136)+COUNTIF(G137:N137,$E$57)+AND(G137=$N$55,OR(H137="Barrage",H137="16mi",H137="8vi",H137="4ti",H137="32mi",H137="Semifinali",H137="Finale"))</f>
        <v>#REF!</v>
      </c>
      <c r="C137" s="73" t="e">
        <f>MAX($C$94:C136)+COUNTIF(G137:N137,$E$40)+AND(G137=$N$38,OR(H137="Barrage",H137="16mi",H137="8vi",H137="4ti",H137="32mi",H137="Semifinali",H137="Finale"))</f>
        <v>#REF!</v>
      </c>
      <c r="D137" s="73" t="e">
        <f>MAX($D$94:D136)+COUNTIF(G137:N137,$E$23)+AND(G137=$N$21,OR(H137="Barrage",H137="16mi",H137="8vi",H137="4ti",H137="32mi",H137="Semifinali",H137="Finale"))</f>
        <v>#REF!</v>
      </c>
      <c r="E137" s="73" t="e">
        <f>MAX($E$94:E136)+COUNTIF(G137:N137,$E$6)+AND(G137=$N$4,OR(H137="Barrage",H137="16mi",H137="8vi",H137="4ti",H137="32mi",H137="Semifinali",H137="Finale"))</f>
        <v>#REF!</v>
      </c>
      <c r="F137" s="58" t="str">
        <f t="shared" si="16"/>
        <v>Turno 1</v>
      </c>
      <c r="G137" s="62" t="e">
        <f>#REF!</f>
        <v>#REF!</v>
      </c>
      <c r="H137" s="67">
        <v>7</v>
      </c>
      <c r="I137" s="60">
        <v>42</v>
      </c>
      <c r="J137" s="66" t="e">
        <f>#REF!</f>
        <v>#REF!</v>
      </c>
      <c r="K137" s="66" t="e">
        <f>#REF!</f>
        <v>#REF!</v>
      </c>
      <c r="L137" s="66"/>
      <c r="M137" s="66"/>
      <c r="N137" s="66" t="e">
        <f>#REF!</f>
        <v>#REF!</v>
      </c>
    </row>
    <row r="138" spans="1:14">
      <c r="A138" s="58" t="e">
        <f>MAX($A$94:A137)+COUNTIF(G138:N138,$E$74)+AND(G138=$N$72,OR(H138="Barrage",H138="16mi",H138="8vi",H138="4ti",H138="32mi",H138="Semifinali",H138="Finale"))</f>
        <v>#REF!</v>
      </c>
      <c r="B138" s="58" t="e">
        <f>MAX($B$94:B137)+COUNTIF(G138:N138,$E$57)+AND(G138=$N$55,OR(H138="Barrage",H138="16mi",H138="8vi",H138="4ti",H138="32mi",H138="Semifinali",H138="Finale"))</f>
        <v>#REF!</v>
      </c>
      <c r="C138" s="73" t="e">
        <f>MAX($C$94:C137)+COUNTIF(G138:N138,$E$40)+AND(G138=$N$38,OR(H138="Barrage",H138="16mi",H138="8vi",H138="4ti",H138="32mi",H138="Semifinali",H138="Finale"))</f>
        <v>#REF!</v>
      </c>
      <c r="D138" s="73" t="e">
        <f>MAX($D$94:D137)+COUNTIF(G138:N138,$E$23)+AND(G138=$N$21,OR(H138="Barrage",H138="16mi",H138="8vi",H138="4ti",H138="32mi",H138="Semifinali",H138="Finale"))</f>
        <v>#REF!</v>
      </c>
      <c r="E138" s="73" t="e">
        <f>MAX($E$94:E137)+COUNTIF(G138:N138,$E$6)+AND(G138=$N$4,OR(H138="Barrage",H138="16mi",H138="8vi",H138="4ti",H138="32mi",H138="Semifinali",H138="Finale"))</f>
        <v>#REF!</v>
      </c>
      <c r="F138" s="58" t="str">
        <f t="shared" si="16"/>
        <v>Turno 1</v>
      </c>
      <c r="G138" s="62" t="e">
        <f>#REF!</f>
        <v>#REF!</v>
      </c>
      <c r="H138" s="67">
        <v>8</v>
      </c>
      <c r="I138" s="60">
        <v>43</v>
      </c>
      <c r="J138" s="66" t="e">
        <f>#REF!</f>
        <v>#REF!</v>
      </c>
      <c r="K138" s="66" t="e">
        <f>#REF!</f>
        <v>#REF!</v>
      </c>
      <c r="L138" s="66"/>
      <c r="M138" s="66"/>
      <c r="N138" s="66" t="e">
        <f>#REF!</f>
        <v>#REF!</v>
      </c>
    </row>
    <row r="139" spans="1:14">
      <c r="A139" s="58" t="e">
        <f>MAX($A$94:A138)+COUNTIF(G139:N139,$E$74)+AND(G139=$N$72,OR(H139="Barrage",H139="16mi",H139="8vi",H139="4ti",H139="32mi",H139="Semifinali",H139="Finale"))</f>
        <v>#REF!</v>
      </c>
      <c r="B139" s="58" t="e">
        <f>MAX($B$94:B138)+COUNTIF(G139:N139,$E$57)+AND(G139=$N$55,OR(H139="Barrage",H139="16mi",H139="8vi",H139="4ti",H139="32mi",H139="Semifinali",H139="Finale"))</f>
        <v>#REF!</v>
      </c>
      <c r="C139" s="73" t="e">
        <f>MAX($C$94:C138)+COUNTIF(G139:N139,$E$40)+AND(G139=$N$38,OR(H139="Barrage",H139="16mi",H139="8vi",H139="4ti",H139="32mi",H139="Semifinali",H139="Finale"))</f>
        <v>#REF!</v>
      </c>
      <c r="D139" s="73" t="e">
        <f>MAX($D$94:D138)+COUNTIF(G139:N139,$E$23)+AND(G139=$N$21,OR(H139="Barrage",H139="16mi",H139="8vi",H139="4ti",H139="32mi",H139="Semifinali",H139="Finale"))</f>
        <v>#REF!</v>
      </c>
      <c r="E139" s="73" t="e">
        <f>MAX($E$94:E138)+COUNTIF(G139:N139,$E$6)+AND(G139=$N$4,OR(H139="Barrage",H139="16mi",H139="8vi",H139="4ti",H139="32mi",H139="Semifinali",H139="Finale"))</f>
        <v>#REF!</v>
      </c>
      <c r="F139" s="58" t="str">
        <f t="shared" si="16"/>
        <v>Turno 1</v>
      </c>
      <c r="G139" s="62" t="e">
        <f>#REF!</f>
        <v>#REF!</v>
      </c>
      <c r="H139" s="67">
        <v>8</v>
      </c>
      <c r="I139" s="60">
        <v>44</v>
      </c>
      <c r="J139" s="66" t="e">
        <f>#REF!</f>
        <v>#REF!</v>
      </c>
      <c r="K139" s="66" t="e">
        <f>#REF!</f>
        <v>#REF!</v>
      </c>
      <c r="L139" s="66"/>
      <c r="M139" s="66"/>
      <c r="N139" s="66" t="e">
        <f>#REF!</f>
        <v>#REF!</v>
      </c>
    </row>
    <row r="140" spans="1:14">
      <c r="A140" s="58" t="e">
        <f>MAX($A$94:A139)+COUNTIF(G140:N140,$E$74)+AND(G140=$N$72,OR(H140="Barrage",H140="16mi",H140="8vi",H140="4ti",H140="32mi",H140="Semifinali",H140="Finale"))</f>
        <v>#REF!</v>
      </c>
      <c r="B140" s="58" t="e">
        <f>MAX($B$94:B139)+COUNTIF(G140:N140,$E$57)+AND(G140=$N$55,OR(H140="Barrage",H140="16mi",H140="8vi",H140="4ti",H140="32mi",H140="Semifinali",H140="Finale"))</f>
        <v>#REF!</v>
      </c>
      <c r="C140" s="73" t="e">
        <f>MAX($C$94:C139)+COUNTIF(G140:N140,$E$40)+AND(G140=$N$38,OR(H140="Barrage",H140="16mi",H140="8vi",H140="4ti",H140="32mi",H140="Semifinali",H140="Finale"))</f>
        <v>#REF!</v>
      </c>
      <c r="D140" s="73" t="e">
        <f>MAX($D$94:D139)+COUNTIF(G140:N140,$E$23)+AND(G140=$N$21,OR(H140="Barrage",H140="16mi",H140="8vi",H140="4ti",H140="32mi",H140="Semifinali",H140="Finale"))</f>
        <v>#REF!</v>
      </c>
      <c r="E140" s="73" t="e">
        <f>MAX($E$94:E139)+COUNTIF(G140:N140,$E$6)+AND(G140=$N$4,OR(H140="Barrage",H140="16mi",H140="8vi",H140="4ti",H140="32mi",H140="Semifinali",H140="Finale"))</f>
        <v>#REF!</v>
      </c>
      <c r="F140" s="58" t="str">
        <f t="shared" si="16"/>
        <v>Turno 1</v>
      </c>
      <c r="G140" s="62" t="e">
        <f>#REF!</f>
        <v>#REF!</v>
      </c>
      <c r="H140" s="67">
        <v>9</v>
      </c>
      <c r="I140" s="60">
        <v>45</v>
      </c>
      <c r="J140" s="66" t="e">
        <f>#REF!</f>
        <v>#REF!</v>
      </c>
      <c r="K140" s="66" t="e">
        <f>#REF!</f>
        <v>#REF!</v>
      </c>
      <c r="L140" s="66"/>
      <c r="M140" s="66"/>
      <c r="N140" s="66" t="e">
        <f>#REF!</f>
        <v>#REF!</v>
      </c>
    </row>
    <row r="141" spans="1:14">
      <c r="A141" s="58" t="e">
        <f>MAX($A$94:A140)+COUNTIF(G141:N141,$E$74)+AND(G141=$N$72,OR(H141="Barrage",H141="16mi",H141="8vi",H141="4ti",H141="32mi",H141="Semifinali",H141="Finale"))</f>
        <v>#REF!</v>
      </c>
      <c r="B141" s="58" t="e">
        <f>MAX($B$94:B140)+COUNTIF(G141:N141,$E$57)+AND(G141=$N$55,OR(H141="Barrage",H141="16mi",H141="8vi",H141="4ti",H141="32mi",H141="Semifinali",H141="Finale"))</f>
        <v>#REF!</v>
      </c>
      <c r="C141" s="73" t="e">
        <f>MAX($C$94:C140)+COUNTIF(G141:N141,$E$40)+AND(G141=$N$38,OR(H141="Barrage",H141="16mi",H141="8vi",H141="4ti",H141="32mi",H141="Semifinali",H141="Finale"))</f>
        <v>#REF!</v>
      </c>
      <c r="D141" s="73" t="e">
        <f>MAX($D$94:D140)+COUNTIF(G141:N141,$E$23)+AND(G141=$N$21,OR(H141="Barrage",H141="16mi",H141="8vi",H141="4ti",H141="32mi",H141="Semifinali",H141="Finale"))</f>
        <v>#REF!</v>
      </c>
      <c r="E141" s="73" t="e">
        <f>MAX($E$94:E140)+COUNTIF(G141:N141,$E$6)+AND(G141=$N$4,OR(H141="Barrage",H141="16mi",H141="8vi",H141="4ti",H141="32mi",H141="Semifinali",H141="Finale"))</f>
        <v>#REF!</v>
      </c>
      <c r="F141" s="58" t="str">
        <f t="shared" si="16"/>
        <v>Turno 1</v>
      </c>
      <c r="G141" s="62" t="e">
        <f>#REF!</f>
        <v>#REF!</v>
      </c>
      <c r="H141" s="67">
        <v>9</v>
      </c>
      <c r="I141" s="60">
        <v>46</v>
      </c>
      <c r="J141" s="66" t="e">
        <f>#REF!</f>
        <v>#REF!</v>
      </c>
      <c r="K141" s="66" t="e">
        <f>#REF!</f>
        <v>#REF!</v>
      </c>
      <c r="L141" s="66"/>
      <c r="M141" s="66"/>
      <c r="N141" s="66" t="e">
        <f>#REF!</f>
        <v>#REF!</v>
      </c>
    </row>
    <row r="142" spans="1:14">
      <c r="A142" s="58" t="e">
        <f>MAX($A$94:A141)+COUNTIF(G142:N142,$E$74)+AND(G142=$N$72,OR(H142="Barrage",H142="16mi",H142="8vi",H142="4ti",H142="32mi",H142="Semifinali",H142="Finale"))</f>
        <v>#REF!</v>
      </c>
      <c r="B142" s="58" t="e">
        <f>MAX($B$94:B141)+COUNTIF(G142:N142,$E$57)+AND(G142=$N$55,OR(H142="Barrage",H142="16mi",H142="8vi",H142="4ti",H142="32mi",H142="Semifinali",H142="Finale"))</f>
        <v>#REF!</v>
      </c>
      <c r="C142" s="73" t="e">
        <f>MAX($C$94:C141)+COUNTIF(G142:N142,$E$40)+AND(G142=$N$38,OR(H142="Barrage",H142="16mi",H142="8vi",H142="4ti",H142="32mi",H142="Semifinali",H142="Finale"))</f>
        <v>#REF!</v>
      </c>
      <c r="D142" s="73" t="e">
        <f>MAX($D$94:D141)+COUNTIF(G142:N142,$E$23)+AND(G142=$N$21,OR(H142="Barrage",H142="16mi",H142="8vi",H142="4ti",H142="32mi",H142="Semifinali",H142="Finale"))</f>
        <v>#REF!</v>
      </c>
      <c r="E142" s="73" t="e">
        <f>MAX($E$94:E141)+COUNTIF(G142:N142,$E$6)+AND(G142=$N$4,OR(H142="Barrage",H142="16mi",H142="8vi",H142="4ti",H142="32mi",H142="Semifinali",H142="Finale"))</f>
        <v>#REF!</v>
      </c>
      <c r="F142" s="58" t="str">
        <f t="shared" si="16"/>
        <v>Turno 1</v>
      </c>
      <c r="G142" s="62" t="e">
        <f>#REF!</f>
        <v>#REF!</v>
      </c>
      <c r="H142" s="67">
        <v>10</v>
      </c>
      <c r="I142" s="60">
        <v>47</v>
      </c>
      <c r="J142" s="66" t="e">
        <f>#REF!</f>
        <v>#REF!</v>
      </c>
      <c r="K142" s="66" t="e">
        <f>#REF!</f>
        <v>#REF!</v>
      </c>
      <c r="L142" s="66"/>
      <c r="M142" s="66"/>
      <c r="N142" s="66" t="e">
        <f>#REF!</f>
        <v>#REF!</v>
      </c>
    </row>
    <row r="143" spans="1:14">
      <c r="A143" s="58" t="e">
        <f>MAX($A$94:A142)+COUNTIF(G143:N143,$E$74)+AND(G143=$N$72,OR(H143="Barrage",H143="16mi",H143="8vi",H143="4ti",H143="32mi",H143="Semifinali",H143="Finale"))</f>
        <v>#REF!</v>
      </c>
      <c r="B143" s="58" t="e">
        <f>MAX($B$94:B142)+COUNTIF(G143:N143,$E$57)+AND(G143=$N$55,OR(H143="Barrage",H143="16mi",H143="8vi",H143="4ti",H143="32mi",H143="Semifinali",H143="Finale"))</f>
        <v>#REF!</v>
      </c>
      <c r="C143" s="73" t="e">
        <f>MAX($C$94:C142)+COUNTIF(G143:N143,$E$40)+AND(G143=$N$38,OR(H143="Barrage",H143="16mi",H143="8vi",H143="4ti",H143="32mi",H143="Semifinali",H143="Finale"))</f>
        <v>#REF!</v>
      </c>
      <c r="D143" s="73" t="e">
        <f>MAX($D$94:D142)+COUNTIF(G143:N143,$E$23)+AND(G143=$N$21,OR(H143="Barrage",H143="16mi",H143="8vi",H143="4ti",H143="32mi",H143="Semifinali",H143="Finale"))</f>
        <v>#REF!</v>
      </c>
      <c r="E143" s="73" t="e">
        <f>MAX($E$94:E142)+COUNTIF(G143:N143,$E$6)+AND(G143=$N$4,OR(H143="Barrage",H143="16mi",H143="8vi",H143="4ti",H143="32mi",H143="Semifinali",H143="Finale"))</f>
        <v>#REF!</v>
      </c>
      <c r="F143" s="58" t="str">
        <f t="shared" si="16"/>
        <v>Turno 1</v>
      </c>
      <c r="G143" s="62" t="e">
        <f>#REF!</f>
        <v>#REF!</v>
      </c>
      <c r="H143" s="67">
        <v>10</v>
      </c>
      <c r="I143" s="60">
        <v>48</v>
      </c>
      <c r="J143" s="66" t="e">
        <f>#REF!</f>
        <v>#REF!</v>
      </c>
      <c r="K143" s="66" t="e">
        <f>#REF!</f>
        <v>#REF!</v>
      </c>
      <c r="L143" s="66"/>
      <c r="M143" s="66"/>
      <c r="N143" s="66" t="e">
        <f>#REF!</f>
        <v>#REF!</v>
      </c>
    </row>
    <row r="144" spans="1:14">
      <c r="A144" s="58" t="e">
        <f>MAX($A$94:A143)+COUNTIF(G144:N144,$E$74)+AND(G144=$N$72,OR(H144="Barrage",H144="16mi",H144="8vi",H144="4ti",H144="32mi",H144="Semifinali",H144="Finale"))</f>
        <v>#REF!</v>
      </c>
      <c r="B144" s="58" t="e">
        <f>MAX($B$94:B143)+COUNTIF(G144:N144,$E$57)+AND(G144=$N$55,OR(H144="Barrage",H144="16mi",H144="8vi",H144="4ti",H144="32mi",H144="Semifinali",H144="Finale"))</f>
        <v>#REF!</v>
      </c>
      <c r="C144" s="73" t="e">
        <f>MAX($C$94:C143)+COUNTIF(G144:N144,$E$40)+AND(G144=$N$38,OR(H144="Barrage",H144="16mi",H144="8vi",H144="4ti",H144="32mi",H144="Semifinali",H144="Finale"))</f>
        <v>#REF!</v>
      </c>
      <c r="D144" s="73" t="e">
        <f>MAX($D$94:D143)+COUNTIF(G144:N144,$E$23)+AND(G144=$N$21,OR(H144="Barrage",H144="16mi",H144="8vi",H144="4ti",H144="32mi",H144="Semifinali",H144="Finale"))</f>
        <v>#REF!</v>
      </c>
      <c r="E144" s="73" t="e">
        <f>MAX($E$94:E143)+COUNTIF(G144:N144,$E$6)+AND(G144=$N$4,OR(H144="Barrage",H144="16mi",H144="8vi",H144="4ti",H144="32mi",H144="Semifinali",H144="Finale"))</f>
        <v>#REF!</v>
      </c>
      <c r="F144" s="58" t="str">
        <f t="shared" si="16"/>
        <v>Turno 1</v>
      </c>
      <c r="G144" s="71" t="e">
        <f>#REF!</f>
        <v>#REF!</v>
      </c>
      <c r="H144" s="67">
        <v>1</v>
      </c>
      <c r="I144" s="60">
        <v>49</v>
      </c>
      <c r="J144" s="66"/>
      <c r="K144" s="66"/>
      <c r="L144" s="66"/>
      <c r="M144" s="66"/>
      <c r="N144" s="66"/>
    </row>
    <row r="145" spans="1:14">
      <c r="A145" s="58" t="e">
        <f>MAX($A$94:A144)+COUNTIF(G145:N145,$E$74)+AND(G145=$N$72,OR(H145="Barrage",H145="16mi",H145="8vi",H145="4ti",H145="32mi",H145="Semifinali",H145="Finale"))</f>
        <v>#REF!</v>
      </c>
      <c r="B145" s="58" t="e">
        <f>MAX($B$94:B144)+COUNTIF(G145:N145,$E$57)+AND(G145=$N$55,OR(H145="Barrage",H145="16mi",H145="8vi",H145="4ti",H145="32mi",H145="Semifinali",H145="Finale"))</f>
        <v>#REF!</v>
      </c>
      <c r="C145" s="73" t="e">
        <f>MAX($C$94:C144)+COUNTIF(G145:N145,$E$40)+AND(G145=$N$38,OR(H145="Barrage",H145="16mi",H145="8vi",H145="4ti",H145="32mi",H145="Semifinali",H145="Finale"))</f>
        <v>#REF!</v>
      </c>
      <c r="D145" s="73" t="e">
        <f>MAX($D$94:D144)+COUNTIF(G145:N145,$E$23)+AND(G145=$N$21,OR(H145="Barrage",H145="16mi",H145="8vi",H145="4ti",H145="32mi",H145="Semifinali",H145="Finale"))</f>
        <v>#REF!</v>
      </c>
      <c r="E145" s="73" t="e">
        <f>MAX($E$94:E144)+COUNTIF(G145:N145,$E$6)+AND(G145=$N$4,OR(H145="Barrage",H145="16mi",H145="8vi",H145="4ti",H145="32mi",H145="Semifinali",H145="Finale"))</f>
        <v>#REF!</v>
      </c>
      <c r="F145" s="58" t="str">
        <f t="shared" si="16"/>
        <v>Turno 1</v>
      </c>
      <c r="G145" s="71" t="e">
        <f>#REF!</f>
        <v>#REF!</v>
      </c>
      <c r="H145" s="67">
        <v>1</v>
      </c>
      <c r="I145" s="60">
        <v>50</v>
      </c>
      <c r="J145" s="66"/>
      <c r="K145" s="66"/>
      <c r="L145" s="66"/>
      <c r="M145" s="66"/>
      <c r="N145" s="66"/>
    </row>
    <row r="146" spans="1:14">
      <c r="A146" s="58" t="e">
        <f>MAX($A$94:A145)+COUNTIF(G146:N146,$E$74)+AND(G146=$N$72,OR(H146="Barrage",H146="16mi",H146="8vi",H146="4ti",H146="32mi",H146="Semifinali",H146="Finale"))</f>
        <v>#REF!</v>
      </c>
      <c r="B146" s="58" t="e">
        <f>MAX($B$94:B145)+COUNTIF(G146:N146,$E$57)+AND(G146=$N$55,OR(H146="Barrage",H146="16mi",H146="8vi",H146="4ti",H146="32mi",H146="Semifinali",H146="Finale"))</f>
        <v>#REF!</v>
      </c>
      <c r="C146" s="73" t="e">
        <f>MAX($C$94:C145)+COUNTIF(G146:N146,$E$40)+AND(G146=$N$38,OR(H146="Barrage",H146="16mi",H146="8vi",H146="4ti",H146="32mi",H146="Semifinali",H146="Finale"))</f>
        <v>#REF!</v>
      </c>
      <c r="D146" s="73" t="e">
        <f>MAX($D$94:D145)+COUNTIF(G146:N146,$E$23)+AND(G146=$N$21,OR(H146="Barrage",H146="16mi",H146="8vi",H146="4ti",H146="32mi",H146="Semifinali",H146="Finale"))</f>
        <v>#REF!</v>
      </c>
      <c r="E146" s="73" t="e">
        <f>MAX($E$94:E145)+COUNTIF(G146:N146,$E$6)+AND(G146=$N$4,OR(H146="Barrage",H146="16mi",H146="8vi",H146="4ti",H146="32mi",H146="Semifinali",H146="Finale"))</f>
        <v>#REF!</v>
      </c>
      <c r="F146" s="58" t="str">
        <f t="shared" si="16"/>
        <v>Turno 1</v>
      </c>
    </row>
    <row r="147" spans="1:14" ht="12.75" customHeight="1">
      <c r="A147" s="58" t="e">
        <f>MAX($A$94:A146)+COUNTIF(G147:N147,$E$74)+AND(G147=$N$72,OR(H147="Barrage",H147="16mi",H147="8vi",H147="4ti",H147="32mi",H147="Semifinali",H147="Finale"))</f>
        <v>#REF!</v>
      </c>
      <c r="B147" s="58" t="e">
        <f>MAX($B$94:B146)+COUNTIF(G147:N147,$E$57)+AND(G147=$N$55,OR(H147="Barrage",H147="16mi",H147="8vi",H147="4ti",H147="32mi",H147="Semifinali",H147="Finale"))</f>
        <v>#REF!</v>
      </c>
      <c r="C147" s="73" t="e">
        <f>MAX($C$94:C146)+COUNTIF(G147:N147,$E$40)+AND(G147=$N$38,OR(H147="Barrage",H147="16mi",H147="8vi",H147="4ti",H147="32mi",H147="Semifinali",H147="Finale"))</f>
        <v>#REF!</v>
      </c>
      <c r="D147" s="73" t="e">
        <f>MAX($D$94:D146)+COUNTIF(G147:N147,$E$23)+AND(G147=$N$21,OR(H147="Barrage",H147="16mi",H147="8vi",H147="4ti",H147="32mi",H147="Semifinali",H147="Finale"))</f>
        <v>#REF!</v>
      </c>
      <c r="E147" s="73" t="e">
        <f>MAX($E$94:E146)+COUNTIF(G147:N147,$E$6)+AND(G147=$N$4,OR(H147="Barrage",H147="16mi",H147="8vi",H147="4ti",H147="32mi",H147="Semifinali",H147="Finale"))</f>
        <v>#REF!</v>
      </c>
      <c r="F147" s="58" t="s">
        <v>116</v>
      </c>
      <c r="G147" s="188" t="s">
        <v>19</v>
      </c>
      <c r="H147" s="188"/>
      <c r="I147" s="188"/>
      <c r="J147" s="188"/>
      <c r="K147" s="188"/>
      <c r="L147" s="188"/>
      <c r="M147" s="188"/>
      <c r="N147" s="188"/>
    </row>
    <row r="148" spans="1:14" ht="12.75" customHeight="1">
      <c r="A148" s="58" t="e">
        <f>MAX($A$94:A147)+COUNTIF(G148:N148,$E$74)+AND(G148=$N$72,OR(H148="Barrage",H148="16mi",H148="8vi",H148="4ti",H148="32mi",H148="Semifinali",H148="Finale"))</f>
        <v>#REF!</v>
      </c>
      <c r="B148" s="58" t="e">
        <f>MAX($B$94:B147)+COUNTIF(G148:N148,$E$57)+AND(G148=$N$55,OR(H148="Barrage",H148="16mi",H148="8vi",H148="4ti",H148="32mi",H148="Semifinali",H148="Finale"))</f>
        <v>#REF!</v>
      </c>
      <c r="C148" s="73" t="e">
        <f>MAX($C$94:C147)+COUNTIF(G148:N148,$E$40)+AND(G148=$N$38,OR(H148="Barrage",H148="16mi",H148="8vi",H148="4ti",H148="32mi",H148="Semifinali",H148="Finale"))</f>
        <v>#REF!</v>
      </c>
      <c r="D148" s="73" t="e">
        <f>MAX($D$94:D147)+COUNTIF(G148:N148,$E$23)+AND(G148=$N$21,OR(H148="Barrage",H148="16mi",H148="8vi",H148="4ti",H148="32mi",H148="Semifinali",H148="Finale"))</f>
        <v>#REF!</v>
      </c>
      <c r="E148" s="73" t="e">
        <f>MAX($E$94:E147)+COUNTIF(G148:N148,$E$6)+AND(G148=$N$4,OR(H148="Barrage",H148="16mi",H148="8vi",H148="4ti",H148="32mi",H148="Semifinali",H148="Finale"))</f>
        <v>#REF!</v>
      </c>
      <c r="F148" s="58" t="str">
        <f t="shared" si="16"/>
        <v>Turno 2</v>
      </c>
      <c r="G148" s="188"/>
      <c r="H148" s="188"/>
      <c r="I148" s="188"/>
      <c r="J148" s="188"/>
      <c r="K148" s="188"/>
      <c r="L148" s="188"/>
      <c r="M148" s="188"/>
      <c r="N148" s="188"/>
    </row>
    <row r="149" spans="1:14">
      <c r="A149" s="58" t="e">
        <f>MAX($A$94:A148)+COUNTIF(G149:N149,$E$74)+AND(G149=$N$72,OR(H149="Barrage",H149="16mi",H149="8vi",H149="4ti",H149="32mi",H149="Semifinali",H149="Finale"))</f>
        <v>#REF!</v>
      </c>
      <c r="B149" s="58" t="e">
        <f>MAX($B$94:B148)+COUNTIF(G149:N149,$E$57)+AND(G149=$N$55,OR(H149="Barrage",H149="16mi",H149="8vi",H149="4ti",H149="32mi",H149="Semifinali",H149="Finale"))</f>
        <v>#REF!</v>
      </c>
      <c r="C149" s="73" t="e">
        <f>MAX($C$94:C148)+COUNTIF(G149:N149,$E$40)+AND(G149=$N$38,OR(H149="Barrage",H149="16mi",H149="8vi",H149="4ti",H149="32mi",H149="Semifinali",H149="Finale"))</f>
        <v>#REF!</v>
      </c>
      <c r="D149" s="73" t="e">
        <f>MAX($D$94:D148)+COUNTIF(G149:N149,$E$23)+AND(G149=$N$21,OR(H149="Barrage",H149="16mi",H149="8vi",H149="4ti",H149="32mi",H149="Semifinali",H149="Finale"))</f>
        <v>#REF!</v>
      </c>
      <c r="E149" s="73" t="e">
        <f>MAX($E$94:E148)+COUNTIF(G149:N149,$E$6)+AND(G149=$N$4,OR(H149="Barrage",H149="16mi",H149="8vi",H149="4ti",H149="32mi",H149="Semifinali",H149="Finale"))</f>
        <v>#REF!</v>
      </c>
      <c r="F149" s="58" t="str">
        <f t="shared" si="16"/>
        <v>Turno 2</v>
      </c>
      <c r="G149" s="59"/>
      <c r="H149" s="59"/>
      <c r="I149" s="59"/>
      <c r="J149" s="59"/>
      <c r="K149" s="59"/>
      <c r="L149" s="59"/>
      <c r="M149" s="59"/>
      <c r="N149" s="59"/>
    </row>
    <row r="150" spans="1:14">
      <c r="A150" s="58" t="e">
        <f>MAX($A$94:A149)+COUNTIF(G150:N150,$E$74)+AND(G150=$N$72,OR(H150="Barrage",H150="16mi",H150="8vi",H150="4ti",H150="32mi",H150="Semifinali",H150="Finale"))</f>
        <v>#REF!</v>
      </c>
      <c r="B150" s="58" t="e">
        <f>MAX($B$94:B149)+COUNTIF(G150:N150,$E$57)+AND(G150=$N$55,OR(H150="Barrage",H150="16mi",H150="8vi",H150="4ti",H150="32mi",H150="Semifinali",H150="Finale"))</f>
        <v>#REF!</v>
      </c>
      <c r="C150" s="73" t="e">
        <f>MAX($C$94:C149)+COUNTIF(G150:N150,$E$40)+AND(G150=$N$38,OR(H150="Barrage",H150="16mi",H150="8vi",H150="4ti",H150="32mi",H150="Semifinali",H150="Finale"))</f>
        <v>#REF!</v>
      </c>
      <c r="D150" s="73" t="e">
        <f>MAX($D$94:D149)+COUNTIF(G150:N150,$E$23)+AND(G150=$N$21,OR(H150="Barrage",H150="16mi",H150="8vi",H150="4ti",H150="32mi",H150="Semifinali",H150="Finale"))</f>
        <v>#REF!</v>
      </c>
      <c r="E150" s="73" t="e">
        <f>MAX($E$94:E149)+COUNTIF(G150:N150,$E$6)+AND(G150=$N$4,OR(H150="Barrage",H150="16mi",H150="8vi",H150="4ti",H150="32mi",H150="Semifinali",H150="Finale"))</f>
        <v>#REF!</v>
      </c>
      <c r="F150" s="58" t="str">
        <f t="shared" si="16"/>
        <v>Turno 2</v>
      </c>
      <c r="G150" s="186" t="s">
        <v>59</v>
      </c>
      <c r="H150" s="186"/>
      <c r="I150" s="186"/>
      <c r="J150" s="186"/>
      <c r="K150" s="186"/>
      <c r="L150" s="186"/>
      <c r="M150" s="186"/>
      <c r="N150" s="186"/>
    </row>
    <row r="151" spans="1:14">
      <c r="A151" s="58" t="e">
        <f>MAX($A$94:A150)+COUNTIF(G151:N151,$E$74)+AND(G151=$N$72,OR(H151="Barrage",H151="16mi",H151="8vi",H151="4ti",H151="32mi",H151="Semifinali",H151="Finale"))</f>
        <v>#REF!</v>
      </c>
      <c r="B151" s="58" t="e">
        <f>MAX($B$94:B150)+COUNTIF(G151:N151,$E$57)+AND(G151=$N$55,OR(H151="Barrage",H151="16mi",H151="8vi",H151="4ti",H151="32mi",H151="Semifinali",H151="Finale"))</f>
        <v>#REF!</v>
      </c>
      <c r="C151" s="73" t="e">
        <f>MAX($C$94:C150)+COUNTIF(G151:N151,$E$40)+AND(G151=$N$38,OR(H151="Barrage",H151="16mi",H151="8vi",H151="4ti",H151="32mi",H151="Semifinali",H151="Finale"))</f>
        <v>#REF!</v>
      </c>
      <c r="D151" s="73" t="e">
        <f>MAX($D$94:D150)+COUNTIF(G151:N151,$E$23)+AND(G151=$N$21,OR(H151="Barrage",H151="16mi",H151="8vi",H151="4ti",H151="32mi",H151="Semifinali",H151="Finale"))</f>
        <v>#REF!</v>
      </c>
      <c r="E151" s="73" t="e">
        <f>MAX($E$94:E150)+COUNTIF(G151:N151,$E$6)+AND(G151=$N$4,OR(H151="Barrage",H151="16mi",H151="8vi",H151="4ti",H151="32mi",H151="Semifinali",H151="Finale"))</f>
        <v>#REF!</v>
      </c>
      <c r="F151" s="58" t="str">
        <f t="shared" si="16"/>
        <v>Turno 2</v>
      </c>
      <c r="G151" s="65"/>
      <c r="H151" s="65"/>
      <c r="I151" s="65"/>
      <c r="J151" s="65"/>
      <c r="K151" s="65"/>
      <c r="L151" s="65"/>
      <c r="M151" s="65"/>
      <c r="N151" s="65"/>
    </row>
    <row r="152" spans="1:14">
      <c r="A152" s="58" t="e">
        <f>MAX($A$94:A151)+COUNTIF(G152:N152,$E$74)+AND(G152=$N$72,OR(H152="Barrage",H152="16mi",H152="8vi",H152="4ti",H152="32mi",H152="Semifinali",H152="Finale"))</f>
        <v>#REF!</v>
      </c>
      <c r="B152" s="58" t="e">
        <f>MAX($B$94:B151)+COUNTIF(G152:N152,$E$57)+AND(G152=$N$55,OR(H152="Barrage",H152="16mi",H152="8vi",H152="4ti",H152="32mi",H152="Semifinali",H152="Finale"))</f>
        <v>#REF!</v>
      </c>
      <c r="C152" s="73" t="e">
        <f>MAX($C$94:C151)+COUNTIF(G152:N152,$E$40)+AND(G152=$N$38,OR(H152="Barrage",H152="16mi",H152="8vi",H152="4ti",H152="32mi",H152="Semifinali",H152="Finale"))</f>
        <v>#REF!</v>
      </c>
      <c r="D152" s="73" t="e">
        <f>MAX($D$94:D151)+COUNTIF(G152:N152,$E$23)+AND(G152=$N$21,OR(H152="Barrage",H152="16mi",H152="8vi",H152="4ti",H152="32mi",H152="Semifinali",H152="Finale"))</f>
        <v>#REF!</v>
      </c>
      <c r="E152" s="73" t="e">
        <f>MAX($E$94:E151)+COUNTIF(G152:N152,$E$6)+AND(G152=$N$4,OR(H152="Barrage",H152="16mi",H152="8vi",H152="4ti",H152="32mi",H152="Semifinali",H152="Finale"))</f>
        <v>#REF!</v>
      </c>
      <c r="F152" s="58" t="str">
        <f t="shared" si="16"/>
        <v>Turno 2</v>
      </c>
      <c r="G152" s="59" t="s">
        <v>21</v>
      </c>
      <c r="H152" s="59" t="s">
        <v>50</v>
      </c>
      <c r="I152" s="59" t="s">
        <v>20</v>
      </c>
      <c r="J152" s="59" t="s">
        <v>13</v>
      </c>
      <c r="K152" s="59" t="s">
        <v>14</v>
      </c>
      <c r="L152" s="187" t="s">
        <v>11</v>
      </c>
      <c r="M152" s="187"/>
      <c r="N152" s="59" t="s">
        <v>12</v>
      </c>
    </row>
    <row r="153" spans="1:14">
      <c r="A153" s="58" t="e">
        <f>MAX($A$94:A152)+COUNTIF(G153:N153,$E$74)+AND(G153=$N$72,OR(H153="Barrage",H153="16mi",H153="8vi",H153="4ti",H153="32mi",H153="Semifinali",H153="Finale"))</f>
        <v>#REF!</v>
      </c>
      <c r="B153" s="58" t="e">
        <f>MAX($B$94:B152)+COUNTIF(G153:N153,$E$57)+AND(G153=$N$55,OR(H153="Barrage",H153="16mi",H153="8vi",H153="4ti",H153="32mi",H153="Semifinali",H153="Finale"))</f>
        <v>#REF!</v>
      </c>
      <c r="C153" s="73" t="e">
        <f>MAX($C$94:C152)+COUNTIF(G153:N153,$E$40)+AND(G153=$N$38,OR(H153="Barrage",H153="16mi",H153="8vi",H153="4ti",H153="32mi",H153="Semifinali",H153="Finale"))</f>
        <v>#REF!</v>
      </c>
      <c r="D153" s="73" t="e">
        <f>MAX($D$94:D152)+COUNTIF(G153:N153,$E$23)+AND(G153=$N$21,OR(H153="Barrage",H153="16mi",H153="8vi",H153="4ti",H153="32mi",H153="Semifinali",H153="Finale"))</f>
        <v>#REF!</v>
      </c>
      <c r="E153" s="73" t="e">
        <f>MAX($E$94:E152)+COUNTIF(G153:N153,$E$6)+AND(G153=$N$4,OR(H153="Barrage",H153="16mi",H153="8vi",H153="4ti",H153="32mi",H153="Semifinali",H153="Finale"))</f>
        <v>#REF!</v>
      </c>
      <c r="F153" s="58" t="str">
        <f t="shared" si="16"/>
        <v>Turno 2</v>
      </c>
      <c r="G153" s="65"/>
      <c r="H153" s="65"/>
      <c r="I153" s="65"/>
      <c r="J153" s="65"/>
      <c r="K153" s="65"/>
      <c r="L153" s="65"/>
      <c r="M153" s="65"/>
      <c r="N153" s="65"/>
    </row>
    <row r="154" spans="1:14">
      <c r="A154" s="58" t="e">
        <f>MAX($A$94:A153)+COUNTIF(G154:N154,$E$74)+AND(G154=$N$72,OR(H154="Barrage",H154="16mi",H154="8vi",H154="4ti",H154="32mi",H154="Semifinali",H154="Finale"))</f>
        <v>#REF!</v>
      </c>
      <c r="B154" s="58" t="e">
        <f>MAX($B$94:B153)+COUNTIF(G154:N154,$E$57)+AND(G154=$N$55,OR(H154="Barrage",H154="16mi",H154="8vi",H154="4ti",H154="32mi",H154="Semifinali",H154="Finale"))</f>
        <v>#REF!</v>
      </c>
      <c r="C154" s="73" t="e">
        <f>MAX($C$94:C153)+COUNTIF(G154:N154,$E$40)+AND(G154=$N$38,OR(H154="Barrage",H154="16mi",H154="8vi",H154="4ti",H154="32mi",H154="Semifinali",H154="Finale"))</f>
        <v>#REF!</v>
      </c>
      <c r="D154" s="73" t="e">
        <f>MAX($D$94:D153)+COUNTIF(G154:N154,$E$23)+AND(G154=$N$21,OR(H154="Barrage",H154="16mi",H154="8vi",H154="4ti",H154="32mi",H154="Semifinali",H154="Finale"))</f>
        <v>#REF!</v>
      </c>
      <c r="E154" s="73" t="e">
        <f>MAX($E$94:E153)+COUNTIF(G154:N154,$E$6)+AND(G154=$N$4,OR(H154="Barrage",H154="16mi",H154="8vi",H154="4ti",H154="32mi",H154="Semifinali",H154="Finale"))</f>
        <v>#REF!</v>
      </c>
      <c r="F154" s="58" t="str">
        <f t="shared" si="16"/>
        <v>Turno 2</v>
      </c>
      <c r="G154" s="72" t="e">
        <f>#REF!</f>
        <v>#REF!</v>
      </c>
      <c r="H154" s="60">
        <v>7</v>
      </c>
      <c r="I154" s="60">
        <v>1</v>
      </c>
      <c r="J154" s="66" t="e">
        <f>#REF!</f>
        <v>#REF!</v>
      </c>
      <c r="K154" s="66" t="e">
        <f>#REF!</f>
        <v>#REF!</v>
      </c>
      <c r="L154" s="66"/>
      <c r="M154" s="66"/>
      <c r="N154" s="66" t="e">
        <f>#REF!</f>
        <v>#REF!</v>
      </c>
    </row>
    <row r="155" spans="1:14">
      <c r="A155" s="58" t="e">
        <f>MAX($A$94:A154)+COUNTIF(G155:N155,$E$74)+AND(G155=$N$72,OR(H155="Barrage",H155="16mi",H155="8vi",H155="4ti",H155="32mi",H155="Semifinali",H155="Finale"))</f>
        <v>#REF!</v>
      </c>
      <c r="B155" s="58" t="e">
        <f>MAX($B$94:B154)+COUNTIF(G155:N155,$E$57)+AND(G155=$N$55,OR(H155="Barrage",H155="16mi",H155="8vi",H155="4ti",H155="32mi",H155="Semifinali",H155="Finale"))</f>
        <v>#REF!</v>
      </c>
      <c r="C155" s="73" t="e">
        <f>MAX($C$94:C154)+COUNTIF(G155:N155,$E$40)+AND(G155=$N$38,OR(H155="Barrage",H155="16mi",H155="8vi",H155="4ti",H155="32mi",H155="Semifinali",H155="Finale"))</f>
        <v>#REF!</v>
      </c>
      <c r="D155" s="73" t="e">
        <f>MAX($D$94:D154)+COUNTIF(G155:N155,$E$23)+AND(G155=$N$21,OR(H155="Barrage",H155="16mi",H155="8vi",H155="4ti",H155="32mi",H155="Semifinali",H155="Finale"))</f>
        <v>#REF!</v>
      </c>
      <c r="E155" s="73" t="e">
        <f>MAX($E$94:E154)+COUNTIF(G155:N155,$E$6)+AND(G155=$N$4,OR(H155="Barrage",H155="16mi",H155="8vi",H155="4ti",H155="32mi",H155="Semifinali",H155="Finale"))</f>
        <v>#REF!</v>
      </c>
      <c r="F155" s="58" t="str">
        <f t="shared" si="16"/>
        <v>Turno 2</v>
      </c>
      <c r="G155" s="72" t="e">
        <f>#REF!</f>
        <v>#REF!</v>
      </c>
      <c r="H155" s="60">
        <v>7</v>
      </c>
      <c r="I155" s="60">
        <v>2</v>
      </c>
      <c r="J155" s="66" t="e">
        <f>#REF!</f>
        <v>#REF!</v>
      </c>
      <c r="K155" s="66" t="e">
        <f>#REF!</f>
        <v>#REF!</v>
      </c>
      <c r="L155" s="66"/>
      <c r="M155" s="66"/>
      <c r="N155" s="66" t="e">
        <f>#REF!</f>
        <v>#REF!</v>
      </c>
    </row>
    <row r="156" spans="1:14">
      <c r="A156" s="58" t="e">
        <f>MAX($A$94:A155)+COUNTIF(G156:N156,$E$74)+AND(G156=$N$72,OR(H156="Barrage",H156="16mi",H156="8vi",H156="4ti",H156="32mi",H156="Semifinali",H156="Finale"))</f>
        <v>#REF!</v>
      </c>
      <c r="B156" s="58" t="e">
        <f>MAX($B$94:B155)+COUNTIF(G156:N156,$E$57)+AND(G156=$N$55,OR(H156="Barrage",H156="16mi",H156="8vi",H156="4ti",H156="32mi",H156="Semifinali",H156="Finale"))</f>
        <v>#REF!</v>
      </c>
      <c r="C156" s="73" t="e">
        <f>MAX($C$94:C155)+COUNTIF(G156:N156,$E$40)+AND(G156=$N$38,OR(H156="Barrage",H156="16mi",H156="8vi",H156="4ti",H156="32mi",H156="Semifinali",H156="Finale"))</f>
        <v>#REF!</v>
      </c>
      <c r="D156" s="73" t="e">
        <f>MAX($D$94:D155)+COUNTIF(G156:N156,$E$23)+AND(G156=$N$21,OR(H156="Barrage",H156="16mi",H156="8vi",H156="4ti",H156="32mi",H156="Semifinali",H156="Finale"))</f>
        <v>#REF!</v>
      </c>
      <c r="E156" s="73" t="e">
        <f>MAX($E$94:E155)+COUNTIF(G156:N156,$E$6)+AND(G156=$N$4,OR(H156="Barrage",H156="16mi",H156="8vi",H156="4ti",H156="32mi",H156="Semifinali",H156="Finale"))</f>
        <v>#REF!</v>
      </c>
      <c r="F156" s="58" t="str">
        <f t="shared" si="16"/>
        <v>Turno 2</v>
      </c>
      <c r="G156" s="72" t="e">
        <f>#REF!</f>
        <v>#REF!</v>
      </c>
      <c r="H156" s="60">
        <v>8</v>
      </c>
      <c r="I156" s="60">
        <v>3</v>
      </c>
      <c r="J156" s="66" t="e">
        <f>#REF!</f>
        <v>#REF!</v>
      </c>
      <c r="K156" s="66" t="e">
        <f>#REF!</f>
        <v>#REF!</v>
      </c>
      <c r="L156" s="66"/>
      <c r="M156" s="66"/>
      <c r="N156" s="66" t="e">
        <f>Esordienti!#REF!</f>
        <v>#REF!</v>
      </c>
    </row>
    <row r="157" spans="1:14">
      <c r="A157" s="58" t="e">
        <f>MAX($A$94:A156)+COUNTIF(G157:N157,$E$74)+AND(G157=$N$72,OR(H157="Barrage",H157="16mi",H157="8vi",H157="4ti",H157="32mi",H157="Semifinali",H157="Finale"))</f>
        <v>#REF!</v>
      </c>
      <c r="B157" s="58" t="e">
        <f>MAX($B$94:B156)+COUNTIF(G157:N157,$E$57)+AND(G157=$N$55,OR(H157="Barrage",H157="16mi",H157="8vi",H157="4ti",H157="32mi",H157="Semifinali",H157="Finale"))</f>
        <v>#REF!</v>
      </c>
      <c r="C157" s="73" t="e">
        <f>MAX($C$94:C156)+COUNTIF(G157:N157,$E$40)+AND(G157=$N$38,OR(H157="Barrage",H157="16mi",H157="8vi",H157="4ti",H157="32mi",H157="Semifinali",H157="Finale"))</f>
        <v>#REF!</v>
      </c>
      <c r="D157" s="73" t="e">
        <f>MAX($D$94:D156)+COUNTIF(G157:N157,$E$23)+AND(G157=$N$21,OR(H157="Barrage",H157="16mi",H157="8vi",H157="4ti",H157="32mi",H157="Semifinali",H157="Finale"))</f>
        <v>#REF!</v>
      </c>
      <c r="E157" s="73" t="e">
        <f>MAX($E$94:E156)+COUNTIF(G157:N157,$E$6)+AND(G157=$N$4,OR(H157="Barrage",H157="16mi",H157="8vi",H157="4ti",H157="32mi",H157="Semifinali",H157="Finale"))</f>
        <v>#REF!</v>
      </c>
      <c r="F157" s="58" t="str">
        <f t="shared" si="16"/>
        <v>Turno 2</v>
      </c>
      <c r="G157" s="72" t="e">
        <f>#REF!</f>
        <v>#REF!</v>
      </c>
      <c r="H157" s="67">
        <v>8</v>
      </c>
      <c r="I157" s="60">
        <v>4</v>
      </c>
      <c r="J157" s="66" t="e">
        <f>#REF!</f>
        <v>#REF!</v>
      </c>
      <c r="K157" s="66" t="e">
        <f>#REF!</f>
        <v>#REF!</v>
      </c>
      <c r="L157" s="66"/>
      <c r="M157" s="66"/>
      <c r="N157" s="66" t="e">
        <f>#REF!</f>
        <v>#REF!</v>
      </c>
    </row>
    <row r="158" spans="1:14">
      <c r="A158" s="58" t="e">
        <f>MAX($A$94:A157)+COUNTIF(G158:N158,$E$74)+AND(G158=$N$72,OR(H158="Barrage",H158="16mi",H158="8vi",H158="4ti",H158="32mi",H158="Semifinali",H158="Finale"))</f>
        <v>#REF!</v>
      </c>
      <c r="B158" s="58" t="e">
        <f>MAX($B$94:B157)+COUNTIF(G158:N158,$E$57)+AND(G158=$N$55,OR(H158="Barrage",H158="16mi",H158="8vi",H158="4ti",H158="32mi",H158="Semifinali",H158="Finale"))</f>
        <v>#REF!</v>
      </c>
      <c r="C158" s="73" t="e">
        <f>MAX($C$94:C157)+COUNTIF(G158:N158,$E$40)+AND(G158=$N$38,OR(H158="Barrage",H158="16mi",H158="8vi",H158="4ti",H158="32mi",H158="Semifinali",H158="Finale"))</f>
        <v>#REF!</v>
      </c>
      <c r="D158" s="73" t="e">
        <f>MAX($D$94:D157)+COUNTIF(G158:N158,$E$23)+AND(G158=$N$21,OR(H158="Barrage",H158="16mi",H158="8vi",H158="4ti",H158="32mi",H158="Semifinali",H158="Finale"))</f>
        <v>#REF!</v>
      </c>
      <c r="E158" s="73" t="e">
        <f>MAX($E$94:E157)+COUNTIF(G158:N158,$E$6)+AND(G158=$N$4,OR(H158="Barrage",H158="16mi",H158="8vi",H158="4ti",H158="32mi",H158="Semifinali",H158="Finale"))</f>
        <v>#REF!</v>
      </c>
      <c r="F158" s="58" t="str">
        <f t="shared" si="16"/>
        <v>Turno 2</v>
      </c>
      <c r="G158" s="72" t="e">
        <f>#REF!</f>
        <v>#REF!</v>
      </c>
      <c r="H158" s="67">
        <v>9</v>
      </c>
      <c r="I158" s="60">
        <v>5</v>
      </c>
      <c r="J158" s="66" t="e">
        <f>#REF!</f>
        <v>#REF!</v>
      </c>
      <c r="K158" s="66" t="e">
        <f>#REF!</f>
        <v>#REF!</v>
      </c>
      <c r="L158" s="66"/>
      <c r="M158" s="66"/>
      <c r="N158" s="66" t="e">
        <f>#REF!</f>
        <v>#REF!</v>
      </c>
    </row>
    <row r="159" spans="1:14">
      <c r="A159" s="58" t="e">
        <f>MAX($A$94:A158)+COUNTIF(G159:N159,$E$74)+AND(G159=$N$72,OR(H159="Barrage",H159="16mi",H159="8vi",H159="4ti",H159="32mi",H159="Semifinali",H159="Finale"))</f>
        <v>#REF!</v>
      </c>
      <c r="B159" s="58" t="e">
        <f>MAX($B$94:B158)+COUNTIF(G159:N159,$E$57)+AND(G159=$N$55,OR(H159="Barrage",H159="16mi",H159="8vi",H159="4ti",H159="32mi",H159="Semifinali",H159="Finale"))</f>
        <v>#REF!</v>
      </c>
      <c r="C159" s="73" t="e">
        <f>MAX($C$94:C158)+COUNTIF(G159:N159,$E$40)+AND(G159=$N$38,OR(H159="Barrage",H159="16mi",H159="8vi",H159="4ti",H159="32mi",H159="Semifinali",H159="Finale"))</f>
        <v>#REF!</v>
      </c>
      <c r="D159" s="73" t="e">
        <f>MAX($D$94:D158)+COUNTIF(G159:N159,$E$23)+AND(G159=$N$21,OR(H159="Barrage",H159="16mi",H159="8vi",H159="4ti",H159="32mi",H159="Semifinali",H159="Finale"))</f>
        <v>#REF!</v>
      </c>
      <c r="E159" s="73" t="e">
        <f>MAX($E$94:E158)+COUNTIF(G159:N159,$E$6)+AND(G159=$N$4,OR(H159="Barrage",H159="16mi",H159="8vi",H159="4ti",H159="32mi",H159="Semifinali",H159="Finale"))</f>
        <v>#REF!</v>
      </c>
      <c r="F159" s="58" t="str">
        <f t="shared" si="16"/>
        <v>Turno 2</v>
      </c>
      <c r="G159" s="72" t="e">
        <f>#REF!</f>
        <v>#REF!</v>
      </c>
      <c r="H159" s="67">
        <v>9</v>
      </c>
      <c r="I159" s="60">
        <v>6</v>
      </c>
      <c r="J159" s="66" t="e">
        <f>#REF!</f>
        <v>#REF!</v>
      </c>
      <c r="K159" s="66" t="e">
        <f>#REF!</f>
        <v>#REF!</v>
      </c>
      <c r="L159" s="66"/>
      <c r="M159" s="66"/>
      <c r="N159" s="66" t="e">
        <f>#REF!</f>
        <v>#REF!</v>
      </c>
    </row>
    <row r="160" spans="1:14">
      <c r="A160" s="58" t="e">
        <f>MAX($A$94:A159)+COUNTIF(G160:N160,$E$74)+AND(G160=$N$72,OR(H160="Barrage",H160="16mi",H160="8vi",H160="4ti",H160="32mi",H160="Semifinali",H160="Finale"))</f>
        <v>#REF!</v>
      </c>
      <c r="B160" s="58" t="e">
        <f>MAX($B$94:B159)+COUNTIF(G160:N160,$E$57)+AND(G160=$N$55,OR(H160="Barrage",H160="16mi",H160="8vi",H160="4ti",H160="32mi",H160="Semifinali",H160="Finale"))</f>
        <v>#REF!</v>
      </c>
      <c r="C160" s="73" t="e">
        <f>MAX($C$94:C159)+COUNTIF(G160:N160,$E$40)+AND(G160=$N$38,OR(H160="Barrage",H160="16mi",H160="8vi",H160="4ti",H160="32mi",H160="Semifinali",H160="Finale"))</f>
        <v>#REF!</v>
      </c>
      <c r="D160" s="73" t="e">
        <f>MAX($D$94:D159)+COUNTIF(G160:N160,$E$23)+AND(G160=$N$21,OR(H160="Barrage",H160="16mi",H160="8vi",H160="4ti",H160="32mi",H160="Semifinali",H160="Finale"))</f>
        <v>#REF!</v>
      </c>
      <c r="E160" s="73" t="e">
        <f>MAX($E$94:E159)+COUNTIF(G160:N160,$E$6)+AND(G160=$N$4,OR(H160="Barrage",H160="16mi",H160="8vi",H160="4ti",H160="32mi",H160="Semifinali",H160="Finale"))</f>
        <v>#REF!</v>
      </c>
      <c r="F160" s="58" t="str">
        <f t="shared" si="16"/>
        <v>Turno 2</v>
      </c>
      <c r="G160" s="72" t="e">
        <f>#REF!</f>
        <v>#REF!</v>
      </c>
      <c r="H160" s="67">
        <v>10</v>
      </c>
      <c r="I160" s="60">
        <v>7</v>
      </c>
      <c r="J160" s="66" t="e">
        <f>#REF!</f>
        <v>#REF!</v>
      </c>
      <c r="K160" s="66" t="e">
        <f>#REF!</f>
        <v>#REF!</v>
      </c>
      <c r="L160" s="66"/>
      <c r="M160" s="66"/>
      <c r="N160" s="66" t="e">
        <f>#REF!</f>
        <v>#REF!</v>
      </c>
    </row>
    <row r="161" spans="1:14">
      <c r="A161" s="58" t="e">
        <f>MAX($A$94:A160)+COUNTIF(G161:N161,$E$74)+AND(G161=$N$72,OR(H161="Barrage",H161="16mi",H161="8vi",H161="4ti",H161="32mi",H161="Semifinali",H161="Finale"))</f>
        <v>#REF!</v>
      </c>
      <c r="B161" s="58" t="e">
        <f>MAX($B$94:B160)+COUNTIF(G161:N161,$E$57)+AND(G161=$N$55,OR(H161="Barrage",H161="16mi",H161="8vi",H161="4ti",H161="32mi",H161="Semifinali",H161="Finale"))</f>
        <v>#REF!</v>
      </c>
      <c r="C161" s="73" t="e">
        <f>MAX($C$94:C160)+COUNTIF(G161:N161,$E$40)+AND(G161=$N$38,OR(H161="Barrage",H161="16mi",H161="8vi",H161="4ti",H161="32mi",H161="Semifinali",H161="Finale"))</f>
        <v>#REF!</v>
      </c>
      <c r="D161" s="73" t="e">
        <f>MAX($D$94:D160)+COUNTIF(G161:N161,$E$23)+AND(G161=$N$21,OR(H161="Barrage",H161="16mi",H161="8vi",H161="4ti",H161="32mi",H161="Semifinali",H161="Finale"))</f>
        <v>#REF!</v>
      </c>
      <c r="E161" s="73" t="e">
        <f>MAX($E$94:E160)+COUNTIF(G161:N161,$E$6)+AND(G161=$N$4,OR(H161="Barrage",H161="16mi",H161="8vi",H161="4ti",H161="32mi",H161="Semifinali",H161="Finale"))</f>
        <v>#REF!</v>
      </c>
      <c r="F161" s="58" t="str">
        <f t="shared" si="16"/>
        <v>Turno 2</v>
      </c>
      <c r="G161" s="72" t="e">
        <f>#REF!</f>
        <v>#REF!</v>
      </c>
      <c r="H161" s="67">
        <v>10</v>
      </c>
      <c r="I161" s="60">
        <v>8</v>
      </c>
      <c r="J161" s="66" t="e">
        <f>#REF!</f>
        <v>#REF!</v>
      </c>
      <c r="K161" s="66" t="e">
        <f>#REF!</f>
        <v>#REF!</v>
      </c>
      <c r="L161" s="66"/>
      <c r="M161" s="66"/>
      <c r="N161" s="66" t="e">
        <f>#REF!</f>
        <v>#REF!</v>
      </c>
    </row>
    <row r="162" spans="1:14">
      <c r="A162" s="58" t="e">
        <f>MAX($A$94:A161)+COUNTIF(G162:N162,$E$74)+AND(G162=$N$72,OR(H162="Barrage",H162="16mi",H162="8vi",H162="4ti",H162="32mi",H162="Semifinali",H162="Finale"))</f>
        <v>#REF!</v>
      </c>
      <c r="B162" s="58" t="e">
        <f>MAX($B$94:B161)+COUNTIF(G162:N162,$E$57)+AND(G162=$N$55,OR(H162="Barrage",H162="16mi",H162="8vi",H162="4ti",H162="32mi",H162="Semifinali",H162="Finale"))</f>
        <v>#REF!</v>
      </c>
      <c r="C162" s="73" t="e">
        <f>MAX($C$94:C161)+COUNTIF(G162:N162,$E$40)+AND(G162=$N$38,OR(H162="Barrage",H162="16mi",H162="8vi",H162="4ti",H162="32mi",H162="Semifinali",H162="Finale"))</f>
        <v>#REF!</v>
      </c>
      <c r="D162" s="73" t="e">
        <f>MAX($D$94:D161)+COUNTIF(G162:N162,$E$23)+AND(G162=$N$21,OR(H162="Barrage",H162="16mi",H162="8vi",H162="4ti",H162="32mi",H162="Semifinali",H162="Finale"))</f>
        <v>#REF!</v>
      </c>
      <c r="E162" s="73" t="e">
        <f>MAX($E$94:E161)+COUNTIF(G162:N162,$E$6)+AND(G162=$N$4,OR(H162="Barrage",H162="16mi",H162="8vi",H162="4ti",H162="32mi",H162="Semifinali",H162="Finale"))</f>
        <v>#REF!</v>
      </c>
      <c r="F162" s="58" t="str">
        <f t="shared" ref="F162:F225" si="17">F161</f>
        <v>Turno 2</v>
      </c>
      <c r="G162" s="72" t="e">
        <f>#REF!</f>
        <v>#REF!</v>
      </c>
      <c r="H162" s="67">
        <v>11</v>
      </c>
      <c r="I162" s="60">
        <v>9</v>
      </c>
      <c r="J162" s="66" t="e">
        <f>#REF!</f>
        <v>#REF!</v>
      </c>
      <c r="K162" s="66" t="e">
        <f>#REF!</f>
        <v>#REF!</v>
      </c>
      <c r="L162" s="66"/>
      <c r="M162" s="66"/>
      <c r="N162" s="66" t="e">
        <f>#REF!</f>
        <v>#REF!</v>
      </c>
    </row>
    <row r="163" spans="1:14">
      <c r="A163" s="58" t="e">
        <f>MAX($A$94:A162)+COUNTIF(G163:N163,$E$74)+AND(G163=$N$72,OR(H163="Barrage",H163="16mi",H163="8vi",H163="4ti",H163="32mi",H163="Semifinali",H163="Finale"))</f>
        <v>#REF!</v>
      </c>
      <c r="B163" s="58" t="e">
        <f>MAX($B$94:B162)+COUNTIF(G163:N163,$E$57)+AND(G163=$N$55,OR(H163="Barrage",H163="16mi",H163="8vi",H163="4ti",H163="32mi",H163="Semifinali",H163="Finale"))</f>
        <v>#REF!</v>
      </c>
      <c r="C163" s="73" t="e">
        <f>MAX($C$94:C162)+COUNTIF(G163:N163,$E$40)+AND(G163=$N$38,OR(H163="Barrage",H163="16mi",H163="8vi",H163="4ti",H163="32mi",H163="Semifinali",H163="Finale"))</f>
        <v>#REF!</v>
      </c>
      <c r="D163" s="73" t="e">
        <f>MAX($D$94:D162)+COUNTIF(G163:N163,$E$23)+AND(G163=$N$21,OR(H163="Barrage",H163="16mi",H163="8vi",H163="4ti",H163="32mi",H163="Semifinali",H163="Finale"))</f>
        <v>#REF!</v>
      </c>
      <c r="E163" s="73" t="e">
        <f>MAX($E$94:E162)+COUNTIF(G163:N163,$E$6)+AND(G163=$N$4,OR(H163="Barrage",H163="16mi",H163="8vi",H163="4ti",H163="32mi",H163="Semifinali",H163="Finale"))</f>
        <v>#REF!</v>
      </c>
      <c r="F163" s="58" t="str">
        <f t="shared" si="17"/>
        <v>Turno 2</v>
      </c>
      <c r="G163" s="72" t="e">
        <f>#REF!</f>
        <v>#REF!</v>
      </c>
      <c r="H163" s="67">
        <v>11</v>
      </c>
      <c r="I163" s="60">
        <v>10</v>
      </c>
      <c r="J163" s="66" t="e">
        <f>#REF!</f>
        <v>#REF!</v>
      </c>
      <c r="K163" s="66" t="e">
        <f>#REF!</f>
        <v>#REF!</v>
      </c>
      <c r="L163" s="66"/>
      <c r="M163" s="66"/>
      <c r="N163" s="66" t="e">
        <f>#REF!</f>
        <v>#REF!</v>
      </c>
    </row>
    <row r="164" spans="1:14">
      <c r="A164" s="58" t="e">
        <f>MAX($A$94:A163)+COUNTIF(G164:N164,$E$74)+AND(G164=$N$72,OR(H164="Barrage",H164="16mi",H164="8vi",H164="4ti",H164="32mi",H164="Semifinali",H164="Finale"))</f>
        <v>#REF!</v>
      </c>
      <c r="B164" s="58" t="e">
        <f>MAX($B$94:B163)+COUNTIF(G164:N164,$E$57)+AND(G164=$N$55,OR(H164="Barrage",H164="16mi",H164="8vi",H164="4ti",H164="32mi",H164="Semifinali",H164="Finale"))</f>
        <v>#REF!</v>
      </c>
      <c r="C164" s="73" t="e">
        <f>MAX($C$94:C163)+COUNTIF(G164:N164,$E$40)+AND(G164=$N$38,OR(H164="Barrage",H164="16mi",H164="8vi",H164="4ti",H164="32mi",H164="Semifinali",H164="Finale"))</f>
        <v>#REF!</v>
      </c>
      <c r="D164" s="73" t="e">
        <f>MAX($D$94:D163)+COUNTIF(G164:N164,$E$23)+AND(G164=$N$21,OR(H164="Barrage",H164="16mi",H164="8vi",H164="4ti",H164="32mi",H164="Semifinali",H164="Finale"))</f>
        <v>#REF!</v>
      </c>
      <c r="E164" s="73" t="e">
        <f>MAX($E$94:E163)+COUNTIF(G164:N164,$E$6)+AND(G164=$N$4,OR(H164="Barrage",H164="16mi",H164="8vi",H164="4ti",H164="32mi",H164="Semifinali",H164="Finale"))</f>
        <v>#REF!</v>
      </c>
      <c r="F164" s="58" t="str">
        <f t="shared" si="17"/>
        <v>Turno 2</v>
      </c>
      <c r="G164" s="72" t="e">
        <f>#REF!</f>
        <v>#REF!</v>
      </c>
      <c r="H164" s="67">
        <v>12</v>
      </c>
      <c r="I164" s="60">
        <v>11</v>
      </c>
      <c r="J164" s="66" t="e">
        <f>#REF!</f>
        <v>#REF!</v>
      </c>
      <c r="K164" s="66" t="e">
        <f>#REF!</f>
        <v>#REF!</v>
      </c>
      <c r="L164" s="66"/>
      <c r="M164" s="66"/>
      <c r="N164" s="66" t="e">
        <f>#REF!</f>
        <v>#REF!</v>
      </c>
    </row>
    <row r="165" spans="1:14">
      <c r="A165" s="58" t="e">
        <f>MAX($A$94:A164)+COUNTIF(G165:N165,$E$74)+AND(G165=$N$72,OR(H165="Barrage",H165="16mi",H165="8vi",H165="4ti",H165="32mi",H165="Semifinali",H165="Finale"))</f>
        <v>#REF!</v>
      </c>
      <c r="B165" s="58" t="e">
        <f>MAX($B$94:B164)+COUNTIF(G165:N165,$E$57)+AND(G165=$N$55,OR(H165="Barrage",H165="16mi",H165="8vi",H165="4ti",H165="32mi",H165="Semifinali",H165="Finale"))</f>
        <v>#REF!</v>
      </c>
      <c r="C165" s="73" t="e">
        <f>MAX($C$94:C164)+COUNTIF(G165:N165,$E$40)+AND(G165=$N$38,OR(H165="Barrage",H165="16mi",H165="8vi",H165="4ti",H165="32mi",H165="Semifinali",H165="Finale"))</f>
        <v>#REF!</v>
      </c>
      <c r="D165" s="73" t="e">
        <f>MAX($D$94:D164)+COUNTIF(G165:N165,$E$23)+AND(G165=$N$21,OR(H165="Barrage",H165="16mi",H165="8vi",H165="4ti",H165="32mi",H165="Semifinali",H165="Finale"))</f>
        <v>#REF!</v>
      </c>
      <c r="E165" s="73" t="e">
        <f>MAX($E$94:E164)+COUNTIF(G165:N165,$E$6)+AND(G165=$N$4,OR(H165="Barrage",H165="16mi",H165="8vi",H165="4ti",H165="32mi",H165="Semifinali",H165="Finale"))</f>
        <v>#REF!</v>
      </c>
      <c r="F165" s="58" t="str">
        <f t="shared" si="17"/>
        <v>Turno 2</v>
      </c>
      <c r="G165" s="72" t="e">
        <f>#REF!</f>
        <v>#REF!</v>
      </c>
      <c r="H165" s="67">
        <v>12</v>
      </c>
      <c r="I165" s="60">
        <v>12</v>
      </c>
      <c r="J165" s="66" t="e">
        <f>#REF!</f>
        <v>#REF!</v>
      </c>
      <c r="K165" s="66" t="e">
        <f>#REF!</f>
        <v>#REF!</v>
      </c>
      <c r="L165" s="66"/>
      <c r="M165" s="66"/>
      <c r="N165" s="66" t="e">
        <f>#REF!</f>
        <v>#REF!</v>
      </c>
    </row>
    <row r="166" spans="1:14">
      <c r="A166" s="58" t="e">
        <f>MAX($A$94:A165)+COUNTIF(G166:N166,$E$74)+AND(G166=$N$72,OR(H166="Barrage",H166="16mi",H166="8vi",H166="4ti",H166="32mi",H166="Semifinali",H166="Finale"))</f>
        <v>#REF!</v>
      </c>
      <c r="B166" s="58" t="e">
        <f>MAX($B$94:B165)+COUNTIF(G166:N166,$E$57)+AND(G166=$N$55,OR(H166="Barrage",H166="16mi",H166="8vi",H166="4ti",H166="32mi",H166="Semifinali",H166="Finale"))</f>
        <v>#REF!</v>
      </c>
      <c r="C166" s="73" t="e">
        <f>MAX($C$94:C165)+COUNTIF(G166:N166,$E$40)+AND(G166=$N$38,OR(H166="Barrage",H166="16mi",H166="8vi",H166="4ti",H166="32mi",H166="Semifinali",H166="Finale"))</f>
        <v>#REF!</v>
      </c>
      <c r="D166" s="73" t="e">
        <f>MAX($D$94:D165)+COUNTIF(G166:N166,$E$23)+AND(G166=$N$21,OR(H166="Barrage",H166="16mi",H166="8vi",H166="4ti",H166="32mi",H166="Semifinali",H166="Finale"))</f>
        <v>#REF!</v>
      </c>
      <c r="E166" s="73" t="e">
        <f>MAX($E$94:E165)+COUNTIF(G166:N166,$E$6)+AND(G166=$N$4,OR(H166="Barrage",H166="16mi",H166="8vi",H166="4ti",H166="32mi",H166="Semifinali",H166="Finale"))</f>
        <v>#REF!</v>
      </c>
      <c r="F166" s="58" t="str">
        <f t="shared" si="17"/>
        <v>Turno 2</v>
      </c>
      <c r="G166" s="61" t="e">
        <f>#REF!</f>
        <v>#REF!</v>
      </c>
      <c r="H166" s="67">
        <v>17</v>
      </c>
      <c r="I166" s="60">
        <v>13</v>
      </c>
      <c r="J166" s="66" t="e">
        <f>Esordienti!#REF!</f>
        <v>#REF!</v>
      </c>
      <c r="K166" s="66" t="e">
        <f>Esordienti!#REF!</f>
        <v>#REF!</v>
      </c>
      <c r="L166" s="66"/>
      <c r="M166" s="66"/>
      <c r="N166" s="66" t="e">
        <f>Esordienti!#REF!</f>
        <v>#REF!</v>
      </c>
    </row>
    <row r="167" spans="1:14">
      <c r="A167" s="58" t="e">
        <f>MAX($A$94:A166)+COUNTIF(G167:N167,$E$74)+AND(G167=$N$72,OR(H167="Barrage",H167="16mi",H167="8vi",H167="4ti",H167="32mi",H167="Semifinali",H167="Finale"))</f>
        <v>#REF!</v>
      </c>
      <c r="B167" s="58" t="e">
        <f>MAX($B$94:B166)+COUNTIF(G167:N167,$E$57)+AND(G167=$N$55,OR(H167="Barrage",H167="16mi",H167="8vi",H167="4ti",H167="32mi",H167="Semifinali",H167="Finale"))</f>
        <v>#REF!</v>
      </c>
      <c r="C167" s="73" t="e">
        <f>MAX($C$94:C166)+COUNTIF(G167:N167,$E$40)+AND(G167=$N$38,OR(H167="Barrage",H167="16mi",H167="8vi",H167="4ti",H167="32mi",H167="Semifinali",H167="Finale"))</f>
        <v>#REF!</v>
      </c>
      <c r="D167" s="73" t="e">
        <f>MAX($D$94:D166)+COUNTIF(G167:N167,$E$23)+AND(G167=$N$21,OR(H167="Barrage",H167="16mi",H167="8vi",H167="4ti",H167="32mi",H167="Semifinali",H167="Finale"))</f>
        <v>#REF!</v>
      </c>
      <c r="E167" s="73" t="e">
        <f>MAX($E$94:E166)+COUNTIF(G167:N167,$E$6)+AND(G167=$N$4,OR(H167="Barrage",H167="16mi",H167="8vi",H167="4ti",H167="32mi",H167="Semifinali",H167="Finale"))</f>
        <v>#REF!</v>
      </c>
      <c r="F167" s="58" t="str">
        <f t="shared" si="17"/>
        <v>Turno 2</v>
      </c>
      <c r="G167" s="61" t="e">
        <f>#REF!</f>
        <v>#REF!</v>
      </c>
      <c r="H167" s="67">
        <v>18</v>
      </c>
      <c r="I167" s="60">
        <v>14</v>
      </c>
      <c r="J167" s="66" t="e">
        <f>Esordienti!#REF!</f>
        <v>#REF!</v>
      </c>
      <c r="K167" s="66" t="e">
        <f>Esordienti!#REF!</f>
        <v>#REF!</v>
      </c>
      <c r="L167" s="66"/>
      <c r="M167" s="66"/>
      <c r="N167" s="66" t="e">
        <f>Esordienti!#REF!</f>
        <v>#REF!</v>
      </c>
    </row>
    <row r="168" spans="1:14">
      <c r="A168" s="58" t="e">
        <f>MAX($A$94:A167)+COUNTIF(G168:N168,$E$74)+AND(G168=$N$72,OR(H168="Barrage",H168="16mi",H168="8vi",H168="4ti",H168="32mi",H168="Semifinali",H168="Finale"))</f>
        <v>#REF!</v>
      </c>
      <c r="B168" s="58" t="e">
        <f>MAX($B$94:B167)+COUNTIF(G168:N168,$E$57)+AND(G168=$N$55,OR(H168="Barrage",H168="16mi",H168="8vi",H168="4ti",H168="32mi",H168="Semifinali",H168="Finale"))</f>
        <v>#REF!</v>
      </c>
      <c r="C168" s="73" t="e">
        <f>MAX($C$94:C167)+COUNTIF(G168:N168,$E$40)+AND(G168=$N$38,OR(H168="Barrage",H168="16mi",H168="8vi",H168="4ti",H168="32mi",H168="Semifinali",H168="Finale"))</f>
        <v>#REF!</v>
      </c>
      <c r="D168" s="73" t="e">
        <f>MAX($D$94:D167)+COUNTIF(G168:N168,$E$23)+AND(G168=$N$21,OR(H168="Barrage",H168="16mi",H168="8vi",H168="4ti",H168="32mi",H168="Semifinali",H168="Finale"))</f>
        <v>#REF!</v>
      </c>
      <c r="E168" s="73" t="e">
        <f>MAX($E$94:E167)+COUNTIF(G168:N168,$E$6)+AND(G168=$N$4,OR(H168="Barrage",H168="16mi",H168="8vi",H168="4ti",H168="32mi",H168="Semifinali",H168="Finale"))</f>
        <v>#REF!</v>
      </c>
      <c r="F168" s="58" t="str">
        <f t="shared" si="17"/>
        <v>Turno 2</v>
      </c>
      <c r="G168" s="61" t="e">
        <f>#REF!</f>
        <v>#REF!</v>
      </c>
      <c r="H168" s="67">
        <v>19</v>
      </c>
      <c r="I168" s="60">
        <v>15</v>
      </c>
      <c r="J168" s="66" t="e">
        <f>Esordienti!#REF!</f>
        <v>#REF!</v>
      </c>
      <c r="K168" s="66" t="e">
        <f>Esordienti!#REF!</f>
        <v>#REF!</v>
      </c>
      <c r="L168" s="66"/>
      <c r="M168" s="66"/>
      <c r="N168" s="66" t="e">
        <f>Esordienti!#REF!</f>
        <v>#REF!</v>
      </c>
    </row>
    <row r="169" spans="1:14">
      <c r="A169" s="58" t="e">
        <f>MAX($A$94:A168)+COUNTIF(G169:N169,$E$74)+AND(G169=$N$72,OR(H169="Barrage",H169="16mi",H169="8vi",H169="4ti",H169="32mi",H169="Semifinali",H169="Finale"))</f>
        <v>#REF!</v>
      </c>
      <c r="B169" s="58" t="e">
        <f>MAX($B$94:B168)+COUNTIF(G169:N169,$E$57)+AND(G169=$N$55,OR(H169="Barrage",H169="16mi",H169="8vi",H169="4ti",H169="32mi",H169="Semifinali",H169="Finale"))</f>
        <v>#REF!</v>
      </c>
      <c r="C169" s="73" t="e">
        <f>MAX($C$94:C168)+COUNTIF(G169:N169,$E$40)+AND(G169=$N$38,OR(H169="Barrage",H169="16mi",H169="8vi",H169="4ti",H169="32mi",H169="Semifinali",H169="Finale"))</f>
        <v>#REF!</v>
      </c>
      <c r="D169" s="73" t="e">
        <f>MAX($D$94:D168)+COUNTIF(G169:N169,$E$23)+AND(G169=$N$21,OR(H169="Barrage",H169="16mi",H169="8vi",H169="4ti",H169="32mi",H169="Semifinali",H169="Finale"))</f>
        <v>#REF!</v>
      </c>
      <c r="E169" s="73" t="e">
        <f>MAX($E$94:E168)+COUNTIF(G169:N169,$E$6)+AND(G169=$N$4,OR(H169="Barrage",H169="16mi",H169="8vi",H169="4ti",H169="32mi",H169="Semifinali",H169="Finale"))</f>
        <v>#REF!</v>
      </c>
      <c r="F169" s="58" t="str">
        <f t="shared" si="17"/>
        <v>Turno 2</v>
      </c>
      <c r="G169" s="61" t="e">
        <f>#REF!</f>
        <v>#REF!</v>
      </c>
      <c r="H169" s="67">
        <v>20</v>
      </c>
      <c r="I169" s="60">
        <v>16</v>
      </c>
      <c r="J169" s="66" t="e">
        <f>Esordienti!#REF!</f>
        <v>#REF!</v>
      </c>
      <c r="K169" s="66" t="e">
        <f>Esordienti!#REF!</f>
        <v>#REF!</v>
      </c>
      <c r="L169" s="66"/>
      <c r="M169" s="66"/>
      <c r="N169" s="66" t="e">
        <f>Esordienti!#REF!</f>
        <v>#REF!</v>
      </c>
    </row>
    <row r="170" spans="1:14">
      <c r="A170" s="58" t="e">
        <f>MAX($A$94:A169)+COUNTIF(G170:N170,$E$74)+AND(G170=$N$72,OR(H170="Barrage",H170="16mi",H170="8vi",H170="4ti",H170="32mi",H170="Semifinali",H170="Finale"))</f>
        <v>#REF!</v>
      </c>
      <c r="B170" s="58" t="e">
        <f>MAX($B$94:B169)+COUNTIF(G170:N170,$E$57)+AND(G170=$N$55,OR(H170="Barrage",H170="16mi",H170="8vi",H170="4ti",H170="32mi",H170="Semifinali",H170="Finale"))</f>
        <v>#REF!</v>
      </c>
      <c r="C170" s="73" t="e">
        <f>MAX($C$94:C169)+COUNTIF(G170:N170,$E$40)+AND(G170=$N$38,OR(H170="Barrage",H170="16mi",H170="8vi",H170="4ti",H170="32mi",H170="Semifinali",H170="Finale"))</f>
        <v>#REF!</v>
      </c>
      <c r="D170" s="73" t="e">
        <f>MAX($D$94:D169)+COUNTIF(G170:N170,$E$23)+AND(G170=$N$21,OR(H170="Barrage",H170="16mi",H170="8vi",H170="4ti",H170="32mi",H170="Semifinali",H170="Finale"))</f>
        <v>#REF!</v>
      </c>
      <c r="E170" s="73" t="e">
        <f>MAX($E$94:E169)+COUNTIF(G170:N170,$E$6)+AND(G170=$N$4,OR(H170="Barrage",H170="16mi",H170="8vi",H170="4ti",H170="32mi",H170="Semifinali",H170="Finale"))</f>
        <v>#REF!</v>
      </c>
      <c r="F170" s="58" t="str">
        <f t="shared" si="17"/>
        <v>Turno 2</v>
      </c>
      <c r="G170" s="61" t="e">
        <f>#REF!</f>
        <v>#REF!</v>
      </c>
      <c r="H170" s="67">
        <v>21</v>
      </c>
      <c r="I170" s="60">
        <v>17</v>
      </c>
      <c r="J170" s="66" t="e">
        <f>Esordienti!#REF!</f>
        <v>#REF!</v>
      </c>
      <c r="K170" s="66" t="e">
        <f>Esordienti!#REF!</f>
        <v>#REF!</v>
      </c>
      <c r="L170" s="66"/>
      <c r="M170" s="66"/>
      <c r="N170" s="66" t="e">
        <f>Esordienti!#REF!</f>
        <v>#REF!</v>
      </c>
    </row>
    <row r="171" spans="1:14">
      <c r="A171" s="58" t="e">
        <f>MAX($A$94:A170)+COUNTIF(G171:N171,$E$74)+AND(G171=$N$72,OR(H171="Barrage",H171="16mi",H171="8vi",H171="4ti",H171="32mi",H171="Semifinali",H171="Finale"))</f>
        <v>#REF!</v>
      </c>
      <c r="B171" s="58" t="e">
        <f>MAX($B$94:B170)+COUNTIF(G171:N171,$E$57)+AND(G171=$N$55,OR(H171="Barrage",H171="16mi",H171="8vi",H171="4ti",H171="32mi",H171="Semifinali",H171="Finale"))</f>
        <v>#REF!</v>
      </c>
      <c r="C171" s="73" t="e">
        <f>MAX($C$94:C170)+COUNTIF(G171:N171,$E$40)+AND(G171=$N$38,OR(H171="Barrage",H171="16mi",H171="8vi",H171="4ti",H171="32mi",H171="Semifinali",H171="Finale"))</f>
        <v>#REF!</v>
      </c>
      <c r="D171" s="73" t="e">
        <f>MAX($D$94:D170)+COUNTIF(G171:N171,$E$23)+AND(G171=$N$21,OR(H171="Barrage",H171="16mi",H171="8vi",H171="4ti",H171="32mi",H171="Semifinali",H171="Finale"))</f>
        <v>#REF!</v>
      </c>
      <c r="E171" s="73" t="e">
        <f>MAX($E$94:E170)+COUNTIF(G171:N171,$E$6)+AND(G171=$N$4,OR(H171="Barrage",H171="16mi",H171="8vi",H171="4ti",H171="32mi",H171="Semifinali",H171="Finale"))</f>
        <v>#REF!</v>
      </c>
      <c r="F171" s="58" t="str">
        <f t="shared" si="17"/>
        <v>Turno 2</v>
      </c>
      <c r="G171" s="61" t="e">
        <f>#REF!</f>
        <v>#REF!</v>
      </c>
      <c r="H171" s="67">
        <v>22</v>
      </c>
      <c r="I171" s="60">
        <v>18</v>
      </c>
      <c r="J171" s="66" t="e">
        <f>Esordienti!#REF!</f>
        <v>#REF!</v>
      </c>
      <c r="K171" s="66" t="e">
        <f>Esordienti!#REF!</f>
        <v>#REF!</v>
      </c>
      <c r="L171" s="66"/>
      <c r="M171" s="66"/>
      <c r="N171" s="66" t="e">
        <f>Esordienti!#REF!</f>
        <v>#REF!</v>
      </c>
    </row>
    <row r="172" spans="1:14">
      <c r="A172" s="58" t="e">
        <f>MAX($A$94:A171)+COUNTIF(G172:N172,$E$74)+AND(G172=$N$72,OR(H172="Barrage",H172="16mi",H172="8vi",H172="4ti",H172="32mi",H172="Semifinali",H172="Finale"))</f>
        <v>#REF!</v>
      </c>
      <c r="B172" s="58" t="e">
        <f>MAX($B$94:B171)+COUNTIF(G172:N172,$E$57)+AND(G172=$N$55,OR(H172="Barrage",H172="16mi",H172="8vi",H172="4ti",H172="32mi",H172="Semifinali",H172="Finale"))</f>
        <v>#REF!</v>
      </c>
      <c r="C172" s="73" t="e">
        <f>MAX($C$94:C171)+COUNTIF(G172:N172,$E$40)+AND(G172=$N$38,OR(H172="Barrage",H172="16mi",H172="8vi",H172="4ti",H172="32mi",H172="Semifinali",H172="Finale"))</f>
        <v>#REF!</v>
      </c>
      <c r="D172" s="73" t="e">
        <f>MAX($D$94:D171)+COUNTIF(G172:N172,$E$23)+AND(G172=$N$21,OR(H172="Barrage",H172="16mi",H172="8vi",H172="4ti",H172="32mi",H172="Semifinali",H172="Finale"))</f>
        <v>#REF!</v>
      </c>
      <c r="E172" s="73" t="e">
        <f>MAX($E$94:E171)+COUNTIF(G172:N172,$E$6)+AND(G172=$N$4,OR(H172="Barrage",H172="16mi",H172="8vi",H172="4ti",H172="32mi",H172="Semifinali",H172="Finale"))</f>
        <v>#REF!</v>
      </c>
      <c r="F172" s="58" t="str">
        <f t="shared" si="17"/>
        <v>Turno 2</v>
      </c>
      <c r="G172" s="61" t="e">
        <f>#REF!</f>
        <v>#REF!</v>
      </c>
      <c r="H172" s="67">
        <v>23</v>
      </c>
      <c r="I172" s="60">
        <v>19</v>
      </c>
      <c r="J172" s="66" t="e">
        <f>Esordienti!#REF!</f>
        <v>#REF!</v>
      </c>
      <c r="K172" s="66" t="e">
        <f>Esordienti!#REF!</f>
        <v>#REF!</v>
      </c>
      <c r="L172" s="66"/>
      <c r="M172" s="66"/>
      <c r="N172" s="66" t="e">
        <f>Esordienti!#REF!</f>
        <v>#REF!</v>
      </c>
    </row>
    <row r="173" spans="1:14">
      <c r="A173" s="58" t="e">
        <f>MAX($A$94:A172)+COUNTIF(G173:N173,$E$74)+AND(G173=$N$72,OR(H173="Barrage",H173="16mi",H173="8vi",H173="4ti",H173="32mi",H173="Semifinali",H173="Finale"))</f>
        <v>#REF!</v>
      </c>
      <c r="B173" s="58" t="e">
        <f>MAX($B$94:B172)+COUNTIF(G173:N173,$E$57)+AND(G173=$N$55,OR(H173="Barrage",H173="16mi",H173="8vi",H173="4ti",H173="32mi",H173="Semifinali",H173="Finale"))</f>
        <v>#REF!</v>
      </c>
      <c r="C173" s="73" t="e">
        <f>MAX($C$94:C172)+COUNTIF(G173:N173,$E$40)+AND(G173=$N$38,OR(H173="Barrage",H173="16mi",H173="8vi",H173="4ti",H173="32mi",H173="Semifinali",H173="Finale"))</f>
        <v>#REF!</v>
      </c>
      <c r="D173" s="73" t="e">
        <f>MAX($D$94:D172)+COUNTIF(G173:N173,$E$23)+AND(G173=$N$21,OR(H173="Barrage",H173="16mi",H173="8vi",H173="4ti",H173="32mi",H173="Semifinali",H173="Finale"))</f>
        <v>#REF!</v>
      </c>
      <c r="E173" s="73" t="e">
        <f>MAX($E$94:E172)+COUNTIF(G173:N173,$E$6)+AND(G173=$N$4,OR(H173="Barrage",H173="16mi",H173="8vi",H173="4ti",H173="32mi",H173="Semifinali",H173="Finale"))</f>
        <v>#REF!</v>
      </c>
      <c r="F173" s="58" t="str">
        <f t="shared" si="17"/>
        <v>Turno 2</v>
      </c>
      <c r="G173" s="61" t="e">
        <f>#REF!</f>
        <v>#REF!</v>
      </c>
      <c r="H173" s="67">
        <v>24</v>
      </c>
      <c r="I173" s="60">
        <v>20</v>
      </c>
      <c r="J173" s="66" t="e">
        <f>Esordienti!#REF!</f>
        <v>#REF!</v>
      </c>
      <c r="K173" s="66" t="e">
        <f>Esordienti!#REF!</f>
        <v>#REF!</v>
      </c>
      <c r="L173" s="66"/>
      <c r="M173" s="66"/>
      <c r="N173" s="66" t="e">
        <f>Esordienti!#REF!</f>
        <v>#REF!</v>
      </c>
    </row>
    <row r="174" spans="1:14">
      <c r="A174" s="58" t="e">
        <f>MAX($A$94:A173)+COUNTIF(G174:N174,$E$74)+AND(G174=$N$72,OR(H174="Barrage",H174="16mi",H174="8vi",H174="4ti",H174="32mi",H174="Semifinali",H174="Finale"))</f>
        <v>#REF!</v>
      </c>
      <c r="B174" s="58" t="e">
        <f>MAX($B$94:B173)+COUNTIF(G174:N174,$E$57)+AND(G174=$N$55,OR(H174="Barrage",H174="16mi",H174="8vi",H174="4ti",H174="32mi",H174="Semifinali",H174="Finale"))</f>
        <v>#REF!</v>
      </c>
      <c r="C174" s="73" t="e">
        <f>MAX($C$94:C173)+COUNTIF(G174:N174,$E$40)+AND(G174=$N$38,OR(H174="Barrage",H174="16mi",H174="8vi",H174="4ti",H174="32mi",H174="Semifinali",H174="Finale"))</f>
        <v>#REF!</v>
      </c>
      <c r="D174" s="73" t="e">
        <f>MAX($D$94:D173)+COUNTIF(G174:N174,$E$23)+AND(G174=$N$21,OR(H174="Barrage",H174="16mi",H174="8vi",H174="4ti",H174="32mi",H174="Semifinali",H174="Finale"))</f>
        <v>#REF!</v>
      </c>
      <c r="E174" s="73" t="e">
        <f>MAX($E$94:E173)+COUNTIF(G174:N174,$E$6)+AND(G174=$N$4,OR(H174="Barrage",H174="16mi",H174="8vi",H174="4ti",H174="32mi",H174="Semifinali",H174="Finale"))</f>
        <v>#REF!</v>
      </c>
      <c r="F174" s="58" t="str">
        <f t="shared" si="17"/>
        <v>Turno 2</v>
      </c>
      <c r="G174" s="61" t="e">
        <f>#REF!</f>
        <v>#REF!</v>
      </c>
      <c r="H174" s="67">
        <v>25</v>
      </c>
      <c r="I174" s="60">
        <v>21</v>
      </c>
      <c r="J174" s="66" t="e">
        <f>Esordienti!#REF!</f>
        <v>#REF!</v>
      </c>
      <c r="K174" s="66" t="e">
        <f>Esordienti!#REF!</f>
        <v>#REF!</v>
      </c>
      <c r="L174" s="66"/>
      <c r="M174" s="66"/>
      <c r="N174" s="66" t="e">
        <f>Esordienti!#REF!</f>
        <v>#REF!</v>
      </c>
    </row>
    <row r="175" spans="1:14">
      <c r="A175" s="58" t="e">
        <f>MAX($A$94:A174)+COUNTIF(G175:N175,$E$74)+AND(G175=$N$72,OR(H175="Barrage",H175="16mi",H175="8vi",H175="4ti",H175="32mi",H175="Semifinali",H175="Finale"))</f>
        <v>#REF!</v>
      </c>
      <c r="B175" s="58" t="e">
        <f>MAX($B$94:B174)+COUNTIF(G175:N175,$E$57)+AND(G175=$N$55,OR(H175="Barrage",H175="16mi",H175="8vi",H175="4ti",H175="32mi",H175="Semifinali",H175="Finale"))</f>
        <v>#REF!</v>
      </c>
      <c r="C175" s="73" t="e">
        <f>MAX($C$94:C174)+COUNTIF(G175:N175,$E$40)+AND(G175=$N$38,OR(H175="Barrage",H175="16mi",H175="8vi",H175="4ti",H175="32mi",H175="Semifinali",H175="Finale"))</f>
        <v>#REF!</v>
      </c>
      <c r="D175" s="73" t="e">
        <f>MAX($D$94:D174)+COUNTIF(G175:N175,$E$23)+AND(G175=$N$21,OR(H175="Barrage",H175="16mi",H175="8vi",H175="4ti",H175="32mi",H175="Semifinali",H175="Finale"))</f>
        <v>#REF!</v>
      </c>
      <c r="E175" s="73" t="e">
        <f>MAX($E$94:E174)+COUNTIF(G175:N175,$E$6)+AND(G175=$N$4,OR(H175="Barrage",H175="16mi",H175="8vi",H175="4ti",H175="32mi",H175="Semifinali",H175="Finale"))</f>
        <v>#REF!</v>
      </c>
      <c r="F175" s="58" t="str">
        <f t="shared" si="17"/>
        <v>Turno 2</v>
      </c>
      <c r="G175" s="61" t="e">
        <f>#REF!</f>
        <v>#REF!</v>
      </c>
      <c r="H175" s="67">
        <v>26</v>
      </c>
      <c r="I175" s="60">
        <v>22</v>
      </c>
      <c r="J175" s="66" t="e">
        <f>Esordienti!#REF!</f>
        <v>#REF!</v>
      </c>
      <c r="K175" s="66" t="e">
        <f>Esordienti!#REF!</f>
        <v>#REF!</v>
      </c>
      <c r="L175" s="66"/>
      <c r="M175" s="66"/>
      <c r="N175" s="66" t="e">
        <f>Esordienti!#REF!</f>
        <v>#REF!</v>
      </c>
    </row>
    <row r="176" spans="1:14">
      <c r="A176" s="58" t="e">
        <f>MAX($A$94:A175)+COUNTIF(G176:N176,$E$74)+AND(G176=$N$72,OR(H176="Barrage",H176="16mi",H176="8vi",H176="4ti",H176="32mi",H176="Semifinali",H176="Finale"))</f>
        <v>#REF!</v>
      </c>
      <c r="B176" s="58" t="e">
        <f>MAX($B$94:B175)+COUNTIF(G176:N176,$E$57)+AND(G176=$N$55,OR(H176="Barrage",H176="16mi",H176="8vi",H176="4ti",H176="32mi",H176="Semifinali",H176="Finale"))</f>
        <v>#REF!</v>
      </c>
      <c r="C176" s="73" t="e">
        <f>MAX($C$94:C175)+COUNTIF(G176:N176,$E$40)+AND(G176=$N$38,OR(H176="Barrage",H176="16mi",H176="8vi",H176="4ti",H176="32mi",H176="Semifinali",H176="Finale"))</f>
        <v>#REF!</v>
      </c>
      <c r="D176" s="73" t="e">
        <f>MAX($D$94:D175)+COUNTIF(G176:N176,$E$23)+AND(G176=$N$21,OR(H176="Barrage",H176="16mi",H176="8vi",H176="4ti",H176="32mi",H176="Semifinali",H176="Finale"))</f>
        <v>#REF!</v>
      </c>
      <c r="E176" s="73" t="e">
        <f>MAX($E$94:E175)+COUNTIF(G176:N176,$E$6)+AND(G176=$N$4,OR(H176="Barrage",H176="16mi",H176="8vi",H176="4ti",H176="32mi",H176="Semifinali",H176="Finale"))</f>
        <v>#REF!</v>
      </c>
      <c r="F176" s="58" t="str">
        <f t="shared" si="17"/>
        <v>Turno 2</v>
      </c>
      <c r="G176" s="61" t="e">
        <f>#REF!</f>
        <v>#REF!</v>
      </c>
      <c r="H176" s="67">
        <v>27</v>
      </c>
      <c r="I176" s="60">
        <v>23</v>
      </c>
      <c r="J176" s="66" t="e">
        <f>Esordienti!#REF!</f>
        <v>#REF!</v>
      </c>
      <c r="K176" s="66" t="e">
        <f>Esordienti!#REF!</f>
        <v>#REF!</v>
      </c>
      <c r="L176" s="66"/>
      <c r="M176" s="66"/>
      <c r="N176" s="66" t="e">
        <f>Esordienti!#REF!</f>
        <v>#REF!</v>
      </c>
    </row>
    <row r="177" spans="1:14">
      <c r="A177" s="58" t="e">
        <f>MAX($A$94:A176)+COUNTIF(G177:N177,$E$74)+AND(G177=$N$72,OR(H177="Barrage",H177="16mi",H177="8vi",H177="4ti",H177="32mi",H177="Semifinali",H177="Finale"))</f>
        <v>#REF!</v>
      </c>
      <c r="B177" s="58" t="e">
        <f>MAX($B$94:B176)+COUNTIF(G177:N177,$E$57)+AND(G177=$N$55,OR(H177="Barrage",H177="16mi",H177="8vi",H177="4ti",H177="32mi",H177="Semifinali",H177="Finale"))</f>
        <v>#REF!</v>
      </c>
      <c r="C177" s="73" t="e">
        <f>MAX($C$94:C176)+COUNTIF(G177:N177,$E$40)+AND(G177=$N$38,OR(H177="Barrage",H177="16mi",H177="8vi",H177="4ti",H177="32mi",H177="Semifinali",H177="Finale"))</f>
        <v>#REF!</v>
      </c>
      <c r="D177" s="73" t="e">
        <f>MAX($D$94:D176)+COUNTIF(G177:N177,$E$23)+AND(G177=$N$21,OR(H177="Barrage",H177="16mi",H177="8vi",H177="4ti",H177="32mi",H177="Semifinali",H177="Finale"))</f>
        <v>#REF!</v>
      </c>
      <c r="E177" s="73" t="e">
        <f>MAX($E$94:E176)+COUNTIF(G177:N177,$E$6)+AND(G177=$N$4,OR(H177="Barrage",H177="16mi",H177="8vi",H177="4ti",H177="32mi",H177="Semifinali",H177="Finale"))</f>
        <v>#REF!</v>
      </c>
      <c r="F177" s="58" t="str">
        <f t="shared" si="17"/>
        <v>Turno 2</v>
      </c>
      <c r="G177" s="61" t="e">
        <f>#REF!</f>
        <v>#REF!</v>
      </c>
      <c r="H177" s="67">
        <v>28</v>
      </c>
      <c r="I177" s="60">
        <v>24</v>
      </c>
      <c r="J177" s="66" t="e">
        <f>Esordienti!#REF!</f>
        <v>#REF!</v>
      </c>
      <c r="K177" s="66" t="e">
        <f>Esordienti!#REF!</f>
        <v>#REF!</v>
      </c>
      <c r="L177" s="66"/>
      <c r="M177" s="66"/>
      <c r="N177" s="66" t="e">
        <f>Esordienti!#REF!</f>
        <v>#REF!</v>
      </c>
    </row>
    <row r="178" spans="1:14">
      <c r="A178" s="58" t="e">
        <f>MAX($A$94:A177)+COUNTIF(G178:N178,$E$74)+AND(G178=$N$72,OR(H178="Barrage",H178="16mi",H178="8vi",H178="4ti",H178="32mi",H178="Semifinali",H178="Finale"))</f>
        <v>#REF!</v>
      </c>
      <c r="B178" s="58" t="e">
        <f>MAX($B$94:B177)+COUNTIF(G178:N178,$E$57)+AND(G178=$N$55,OR(H178="Barrage",H178="16mi",H178="8vi",H178="4ti",H178="32mi",H178="Semifinali",H178="Finale"))</f>
        <v>#REF!</v>
      </c>
      <c r="C178" s="73" t="e">
        <f>MAX($C$94:C177)+COUNTIF(G178:N178,$E$40)+AND(G178=$N$38,OR(H178="Barrage",H178="16mi",H178="8vi",H178="4ti",H178="32mi",H178="Semifinali",H178="Finale"))</f>
        <v>#REF!</v>
      </c>
      <c r="D178" s="73" t="e">
        <f>MAX($D$94:D177)+COUNTIF(G178:N178,$E$23)+AND(G178=$N$21,OR(H178="Barrage",H178="16mi",H178="8vi",H178="4ti",H178="32mi",H178="Semifinali",H178="Finale"))</f>
        <v>#REF!</v>
      </c>
      <c r="E178" s="73" t="e">
        <f>MAX($E$94:E177)+COUNTIF(G178:N178,$E$6)+AND(G178=$N$4,OR(H178="Barrage",H178="16mi",H178="8vi",H178="4ti",H178="32mi",H178="Semifinali",H178="Finale"))</f>
        <v>#REF!</v>
      </c>
      <c r="F178" s="58" t="str">
        <f t="shared" si="17"/>
        <v>Turno 2</v>
      </c>
      <c r="G178" s="61" t="e">
        <f>#REF!</f>
        <v>#REF!</v>
      </c>
      <c r="H178" s="67">
        <v>29</v>
      </c>
      <c r="I178" s="60">
        <v>25</v>
      </c>
      <c r="J178" s="66" t="e">
        <f>Esordienti!#REF!</f>
        <v>#REF!</v>
      </c>
      <c r="K178" s="66" t="e">
        <f>Esordienti!#REF!</f>
        <v>#REF!</v>
      </c>
      <c r="L178" s="66"/>
      <c r="M178" s="66"/>
      <c r="N178" s="66" t="e">
        <f>Esordienti!#REF!</f>
        <v>#REF!</v>
      </c>
    </row>
    <row r="179" spans="1:14">
      <c r="A179" s="58" t="e">
        <f>MAX($A$94:A178)+COUNTIF(G179:N179,$E$74)+AND(G179=$N$72,OR(H179="Barrage",H179="16mi",H179="8vi",H179="4ti",H179="32mi",H179="Semifinali",H179="Finale"))</f>
        <v>#REF!</v>
      </c>
      <c r="B179" s="58" t="e">
        <f>MAX($B$94:B178)+COUNTIF(G179:N179,$E$57)+AND(G179=$N$55,OR(H179="Barrage",H179="16mi",H179="8vi",H179="4ti",H179="32mi",H179="Semifinali",H179="Finale"))</f>
        <v>#REF!</v>
      </c>
      <c r="C179" s="73" t="e">
        <f>MAX($C$94:C178)+COUNTIF(G179:N179,$E$40)+AND(G179=$N$38,OR(H179="Barrage",H179="16mi",H179="8vi",H179="4ti",H179="32mi",H179="Semifinali",H179="Finale"))</f>
        <v>#REF!</v>
      </c>
      <c r="D179" s="73" t="e">
        <f>MAX($D$94:D178)+COUNTIF(G179:N179,$E$23)+AND(G179=$N$21,OR(H179="Barrage",H179="16mi",H179="8vi",H179="4ti",H179="32mi",H179="Semifinali",H179="Finale"))</f>
        <v>#REF!</v>
      </c>
      <c r="E179" s="73" t="e">
        <f>MAX($E$94:E178)+COUNTIF(G179:N179,$E$6)+AND(G179=$N$4,OR(H179="Barrage",H179="16mi",H179="8vi",H179="4ti",H179="32mi",H179="Semifinali",H179="Finale"))</f>
        <v>#REF!</v>
      </c>
      <c r="F179" s="58" t="str">
        <f t="shared" si="17"/>
        <v>Turno 2</v>
      </c>
      <c r="G179" s="61" t="e">
        <f>#REF!</f>
        <v>#REF!</v>
      </c>
      <c r="H179" s="67">
        <v>30</v>
      </c>
      <c r="I179" s="60">
        <v>26</v>
      </c>
      <c r="J179" s="66" t="e">
        <f>Esordienti!#REF!</f>
        <v>#REF!</v>
      </c>
      <c r="K179" s="66" t="e">
        <f>Esordienti!#REF!</f>
        <v>#REF!</v>
      </c>
      <c r="L179" s="66"/>
      <c r="M179" s="66"/>
      <c r="N179" s="66" t="e">
        <f>Esordienti!#REF!</f>
        <v>#REF!</v>
      </c>
    </row>
    <row r="180" spans="1:14">
      <c r="A180" s="58" t="e">
        <f>MAX($A$94:A179)+COUNTIF(G180:N180,$E$74)+AND(G180=$N$72,OR(H180="Barrage",H180="16mi",H180="8vi",H180="4ti",H180="32mi",H180="Semifinali",H180="Finale"))</f>
        <v>#REF!</v>
      </c>
      <c r="B180" s="58" t="e">
        <f>MAX($B$94:B179)+COUNTIF(G180:N180,$E$57)+AND(G180=$N$55,OR(H180="Barrage",H180="16mi",H180="8vi",H180="4ti",H180="32mi",H180="Semifinali",H180="Finale"))</f>
        <v>#REF!</v>
      </c>
      <c r="C180" s="73" t="e">
        <f>MAX($C$94:C179)+COUNTIF(G180:N180,$E$40)+AND(G180=$N$38,OR(H180="Barrage",H180="16mi",H180="8vi",H180="4ti",H180="32mi",H180="Semifinali",H180="Finale"))</f>
        <v>#REF!</v>
      </c>
      <c r="D180" s="73" t="e">
        <f>MAX($D$94:D179)+COUNTIF(G180:N180,$E$23)+AND(G180=$N$21,OR(H180="Barrage",H180="16mi",H180="8vi",H180="4ti",H180="32mi",H180="Semifinali",H180="Finale"))</f>
        <v>#REF!</v>
      </c>
      <c r="E180" s="73" t="e">
        <f>MAX($E$94:E179)+COUNTIF(G180:N180,$E$6)+AND(G180=$N$4,OR(H180="Barrage",H180="16mi",H180="8vi",H180="4ti",H180="32mi",H180="Semifinali",H180="Finale"))</f>
        <v>#REF!</v>
      </c>
      <c r="F180" s="58" t="str">
        <f t="shared" si="17"/>
        <v>Turno 2</v>
      </c>
      <c r="G180" s="61" t="e">
        <f>#REF!</f>
        <v>#REF!</v>
      </c>
      <c r="H180" s="67">
        <v>31</v>
      </c>
      <c r="I180" s="60">
        <v>27</v>
      </c>
      <c r="J180" s="66" t="e">
        <f>Esordienti!#REF!</f>
        <v>#REF!</v>
      </c>
      <c r="K180" s="66" t="e">
        <f>Esordienti!#REF!</f>
        <v>#REF!</v>
      </c>
      <c r="L180" s="66"/>
      <c r="M180" s="66"/>
      <c r="N180" s="66" t="e">
        <f>Esordienti!#REF!</f>
        <v>#REF!</v>
      </c>
    </row>
    <row r="181" spans="1:14">
      <c r="A181" s="58" t="e">
        <f>MAX($A$94:A180)+COUNTIF(G181:N181,$E$74)+AND(G181=$N$72,OR(H181="Barrage",H181="16mi",H181="8vi",H181="4ti",H181="32mi",H181="Semifinali",H181="Finale"))</f>
        <v>#REF!</v>
      </c>
      <c r="B181" s="58" t="e">
        <f>MAX($B$94:B180)+COUNTIF(G181:N181,$E$57)+AND(G181=$N$55,OR(H181="Barrage",H181="16mi",H181="8vi",H181="4ti",H181="32mi",H181="Semifinali",H181="Finale"))</f>
        <v>#REF!</v>
      </c>
      <c r="C181" s="73" t="e">
        <f>MAX($C$94:C180)+COUNTIF(G181:N181,$E$40)+AND(G181=$N$38,OR(H181="Barrage",H181="16mi",H181="8vi",H181="4ti",H181="32mi",H181="Semifinali",H181="Finale"))</f>
        <v>#REF!</v>
      </c>
      <c r="D181" s="73" t="e">
        <f>MAX($D$94:D180)+COUNTIF(G181:N181,$E$23)+AND(G181=$N$21,OR(H181="Barrage",H181="16mi",H181="8vi",H181="4ti",H181="32mi",H181="Semifinali",H181="Finale"))</f>
        <v>#REF!</v>
      </c>
      <c r="E181" s="73" t="e">
        <f>MAX($E$94:E180)+COUNTIF(G181:N181,$E$6)+AND(G181=$N$4,OR(H181="Barrage",H181="16mi",H181="8vi",H181="4ti",H181="32mi",H181="Semifinali",H181="Finale"))</f>
        <v>#REF!</v>
      </c>
      <c r="F181" s="58" t="str">
        <f t="shared" si="17"/>
        <v>Turno 2</v>
      </c>
      <c r="G181" s="61" t="e">
        <f>#REF!</f>
        <v>#REF!</v>
      </c>
      <c r="H181" s="67">
        <v>32</v>
      </c>
      <c r="I181" s="60">
        <v>28</v>
      </c>
      <c r="J181" s="66" t="e">
        <f>Esordienti!#REF!</f>
        <v>#REF!</v>
      </c>
      <c r="K181" s="66" t="e">
        <f>Esordienti!#REF!</f>
        <v>#REF!</v>
      </c>
      <c r="L181" s="66"/>
      <c r="M181" s="66"/>
      <c r="N181" s="66" t="e">
        <f>Esordienti!#REF!</f>
        <v>#REF!</v>
      </c>
    </row>
    <row r="182" spans="1:14">
      <c r="A182" s="58" t="e">
        <f>MAX($A$94:A181)+COUNTIF(G182:N182,$E$74)+AND(G182=$N$72,OR(H182="Barrage",H182="16mi",H182="8vi",H182="4ti",H182="32mi",H182="Semifinali",H182="Finale"))</f>
        <v>#REF!</v>
      </c>
      <c r="B182" s="58" t="e">
        <f>MAX($B$94:B181)+COUNTIF(G182:N182,$E$57)+AND(G182=$N$55,OR(H182="Barrage",H182="16mi",H182="8vi",H182="4ti",H182="32mi",H182="Semifinali",H182="Finale"))</f>
        <v>#REF!</v>
      </c>
      <c r="C182" s="73" t="e">
        <f>MAX($C$94:C181)+COUNTIF(G182:N182,$E$40)+AND(G182=$N$38,OR(H182="Barrage",H182="16mi",H182="8vi",H182="4ti",H182="32mi",H182="Semifinali",H182="Finale"))</f>
        <v>#REF!</v>
      </c>
      <c r="D182" s="73" t="e">
        <f>MAX($D$94:D181)+COUNTIF(G182:N182,$E$23)+AND(G182=$N$21,OR(H182="Barrage",H182="16mi",H182="8vi",H182="4ti",H182="32mi",H182="Semifinali",H182="Finale"))</f>
        <v>#REF!</v>
      </c>
      <c r="E182" s="73" t="e">
        <f>MAX($E$94:E181)+COUNTIF(G182:N182,$E$6)+AND(G182=$N$4,OR(H182="Barrage",H182="16mi",H182="8vi",H182="4ti",H182="32mi",H182="Semifinali",H182="Finale"))</f>
        <v>#REF!</v>
      </c>
      <c r="F182" s="58" t="str">
        <f t="shared" si="17"/>
        <v>Turno 2</v>
      </c>
      <c r="G182" s="62" t="e">
        <f>#REF!</f>
        <v>#REF!</v>
      </c>
      <c r="H182" s="67">
        <v>1</v>
      </c>
      <c r="I182" s="60">
        <v>29</v>
      </c>
      <c r="J182" s="66" t="e">
        <f>#REF!</f>
        <v>#REF!</v>
      </c>
      <c r="K182" s="66" t="e">
        <f>#REF!</f>
        <v>#REF!</v>
      </c>
      <c r="L182" s="66"/>
      <c r="M182" s="66"/>
      <c r="N182" s="66" t="e">
        <f>#REF!</f>
        <v>#REF!</v>
      </c>
    </row>
    <row r="183" spans="1:14">
      <c r="A183" s="58" t="e">
        <f>MAX($A$94:A182)+COUNTIF(G183:N183,$E$74)+AND(G183=$N$72,OR(H183="Barrage",H183="16mi",H183="8vi",H183="4ti",H183="32mi",H183="Semifinali",H183="Finale"))</f>
        <v>#REF!</v>
      </c>
      <c r="B183" s="58" t="e">
        <f>MAX($B$94:B182)+COUNTIF(G183:N183,$E$57)+AND(G183=$N$55,OR(H183="Barrage",H183="16mi",H183="8vi",H183="4ti",H183="32mi",H183="Semifinali",H183="Finale"))</f>
        <v>#REF!</v>
      </c>
      <c r="C183" s="73" t="e">
        <f>MAX($C$94:C182)+COUNTIF(G183:N183,$E$40)+AND(G183=$N$38,OR(H183="Barrage",H183="16mi",H183="8vi",H183="4ti",H183="32mi",H183="Semifinali",H183="Finale"))</f>
        <v>#REF!</v>
      </c>
      <c r="D183" s="73" t="e">
        <f>MAX($D$94:D182)+COUNTIF(G183:N183,$E$23)+AND(G183=$N$21,OR(H183="Barrage",H183="16mi",H183="8vi",H183="4ti",H183="32mi",H183="Semifinali",H183="Finale"))</f>
        <v>#REF!</v>
      </c>
      <c r="E183" s="73" t="e">
        <f>MAX($E$94:E182)+COUNTIF(G183:N183,$E$6)+AND(G183=$N$4,OR(H183="Barrage",H183="16mi",H183="8vi",H183="4ti",H183="32mi",H183="Semifinali",H183="Finale"))</f>
        <v>#REF!</v>
      </c>
      <c r="F183" s="58" t="str">
        <f t="shared" si="17"/>
        <v>Turno 2</v>
      </c>
      <c r="G183" s="62" t="e">
        <f>#REF!</f>
        <v>#REF!</v>
      </c>
      <c r="H183" s="67">
        <v>1</v>
      </c>
      <c r="I183" s="60">
        <v>30</v>
      </c>
      <c r="J183" s="66" t="e">
        <f>#REF!</f>
        <v>#REF!</v>
      </c>
      <c r="K183" s="66" t="e">
        <f>#REF!</f>
        <v>#REF!</v>
      </c>
      <c r="L183" s="66"/>
      <c r="M183" s="66"/>
      <c r="N183" s="66" t="e">
        <f>#REF!</f>
        <v>#REF!</v>
      </c>
    </row>
    <row r="184" spans="1:14">
      <c r="A184" s="58" t="e">
        <f>MAX($A$94:A183)+COUNTIF(G184:N184,$E$74)+AND(G184=$N$72,OR(H184="Barrage",H184="16mi",H184="8vi",H184="4ti",H184="32mi",H184="Semifinali",H184="Finale"))</f>
        <v>#REF!</v>
      </c>
      <c r="B184" s="58" t="e">
        <f>MAX($B$94:B183)+COUNTIF(G184:N184,$E$57)+AND(G184=$N$55,OR(H184="Barrage",H184="16mi",H184="8vi",H184="4ti",H184="32mi",H184="Semifinali",H184="Finale"))</f>
        <v>#REF!</v>
      </c>
      <c r="C184" s="73" t="e">
        <f>MAX($C$94:C183)+COUNTIF(G184:N184,$E$40)+AND(G184=$N$38,OR(H184="Barrage",H184="16mi",H184="8vi",H184="4ti",H184="32mi",H184="Semifinali",H184="Finale"))</f>
        <v>#REF!</v>
      </c>
      <c r="D184" s="73" t="e">
        <f>MAX($D$94:D183)+COUNTIF(G184:N184,$E$23)+AND(G184=$N$21,OR(H184="Barrage",H184="16mi",H184="8vi",H184="4ti",H184="32mi",H184="Semifinali",H184="Finale"))</f>
        <v>#REF!</v>
      </c>
      <c r="E184" s="73" t="e">
        <f>MAX($E$94:E183)+COUNTIF(G184:N184,$E$6)+AND(G184=$N$4,OR(H184="Barrage",H184="16mi",H184="8vi",H184="4ti",H184="32mi",H184="Semifinali",H184="Finale"))</f>
        <v>#REF!</v>
      </c>
      <c r="F184" s="58" t="str">
        <f t="shared" si="17"/>
        <v>Turno 2</v>
      </c>
      <c r="G184" s="62" t="e">
        <f>#REF!</f>
        <v>#REF!</v>
      </c>
      <c r="H184" s="67">
        <v>2</v>
      </c>
      <c r="I184" s="60">
        <v>31</v>
      </c>
      <c r="J184" s="66" t="e">
        <f>#REF!</f>
        <v>#REF!</v>
      </c>
      <c r="K184" s="66" t="e">
        <f>#REF!</f>
        <v>#REF!</v>
      </c>
      <c r="L184" s="66"/>
      <c r="M184" s="66"/>
      <c r="N184" s="66" t="e">
        <f>#REF!</f>
        <v>#REF!</v>
      </c>
    </row>
    <row r="185" spans="1:14">
      <c r="A185" s="58" t="e">
        <f>MAX($A$94:A184)+COUNTIF(G185:N185,$E$74)+AND(G185=$N$72,OR(H185="Barrage",H185="16mi",H185="8vi",H185="4ti",H185="32mi",H185="Semifinali",H185="Finale"))</f>
        <v>#REF!</v>
      </c>
      <c r="B185" s="58" t="e">
        <f>MAX($B$94:B184)+COUNTIF(G185:N185,$E$57)+AND(G185=$N$55,OR(H185="Barrage",H185="16mi",H185="8vi",H185="4ti",H185="32mi",H185="Semifinali",H185="Finale"))</f>
        <v>#REF!</v>
      </c>
      <c r="C185" s="73" t="e">
        <f>MAX($C$94:C184)+COUNTIF(G185:N185,$E$40)+AND(G185=$N$38,OR(H185="Barrage",H185="16mi",H185="8vi",H185="4ti",H185="32mi",H185="Semifinali",H185="Finale"))</f>
        <v>#REF!</v>
      </c>
      <c r="D185" s="73" t="e">
        <f>MAX($D$94:D184)+COUNTIF(G185:N185,$E$23)+AND(G185=$N$21,OR(H185="Barrage",H185="16mi",H185="8vi",H185="4ti",H185="32mi",H185="Semifinali",H185="Finale"))</f>
        <v>#REF!</v>
      </c>
      <c r="E185" s="73" t="e">
        <f>MAX($E$94:E184)+COUNTIF(G185:N185,$E$6)+AND(G185=$N$4,OR(H185="Barrage",H185="16mi",H185="8vi",H185="4ti",H185="32mi",H185="Semifinali",H185="Finale"))</f>
        <v>#REF!</v>
      </c>
      <c r="F185" s="58" t="str">
        <f t="shared" si="17"/>
        <v>Turno 2</v>
      </c>
      <c r="G185" s="62" t="e">
        <f>#REF!</f>
        <v>#REF!</v>
      </c>
      <c r="H185" s="67">
        <v>2</v>
      </c>
      <c r="I185" s="60">
        <v>32</v>
      </c>
      <c r="J185" s="66" t="e">
        <f>#REF!</f>
        <v>#REF!</v>
      </c>
      <c r="K185" s="66" t="e">
        <f>#REF!</f>
        <v>#REF!</v>
      </c>
      <c r="L185" s="66"/>
      <c r="M185" s="66"/>
      <c r="N185" s="66" t="e">
        <f>#REF!</f>
        <v>#REF!</v>
      </c>
    </row>
    <row r="186" spans="1:14">
      <c r="A186" s="58" t="e">
        <f>MAX($A$94:A185)+COUNTIF(G186:N186,$E$74)+AND(G186=$N$72,OR(H186="Barrage",H186="16mi",H186="8vi",H186="4ti",H186="32mi",H186="Semifinali",H186="Finale"))</f>
        <v>#REF!</v>
      </c>
      <c r="B186" s="58" t="e">
        <f>MAX($B$94:B185)+COUNTIF(G186:N186,$E$57)+AND(G186=$N$55,OR(H186="Barrage",H186="16mi",H186="8vi",H186="4ti",H186="32mi",H186="Semifinali",H186="Finale"))</f>
        <v>#REF!</v>
      </c>
      <c r="C186" s="73" t="e">
        <f>MAX($C$94:C185)+COUNTIF(G186:N186,$E$40)+AND(G186=$N$38,OR(H186="Barrage",H186="16mi",H186="8vi",H186="4ti",H186="32mi",H186="Semifinali",H186="Finale"))</f>
        <v>#REF!</v>
      </c>
      <c r="D186" s="73" t="e">
        <f>MAX($D$94:D185)+COUNTIF(G186:N186,$E$23)+AND(G186=$N$21,OR(H186="Barrage",H186="16mi",H186="8vi",H186="4ti",H186="32mi",H186="Semifinali",H186="Finale"))</f>
        <v>#REF!</v>
      </c>
      <c r="E186" s="73" t="e">
        <f>MAX($E$94:E185)+COUNTIF(G186:N186,$E$6)+AND(G186=$N$4,OR(H186="Barrage",H186="16mi",H186="8vi",H186="4ti",H186="32mi",H186="Semifinali",H186="Finale"))</f>
        <v>#REF!</v>
      </c>
      <c r="F186" s="58" t="str">
        <f t="shared" si="17"/>
        <v>Turno 2</v>
      </c>
      <c r="G186" s="62" t="e">
        <f>#REF!</f>
        <v>#REF!</v>
      </c>
      <c r="H186" s="67">
        <v>3</v>
      </c>
      <c r="I186" s="60">
        <v>33</v>
      </c>
      <c r="J186" s="66" t="e">
        <f>#REF!</f>
        <v>#REF!</v>
      </c>
      <c r="K186" s="66" t="e">
        <f>#REF!</f>
        <v>#REF!</v>
      </c>
      <c r="L186" s="66"/>
      <c r="M186" s="66"/>
      <c r="N186" s="66" t="e">
        <f>#REF!</f>
        <v>#REF!</v>
      </c>
    </row>
    <row r="187" spans="1:14">
      <c r="A187" s="58" t="e">
        <f>MAX($A$94:A186)+COUNTIF(G187:N187,$E$74)+AND(G187=$N$72,OR(H187="Barrage",H187="16mi",H187="8vi",H187="4ti",H187="32mi",H187="Semifinali",H187="Finale"))</f>
        <v>#REF!</v>
      </c>
      <c r="B187" s="58" t="e">
        <f>MAX($B$94:B186)+COUNTIF(G187:N187,$E$57)+AND(G187=$N$55,OR(H187="Barrage",H187="16mi",H187="8vi",H187="4ti",H187="32mi",H187="Semifinali",H187="Finale"))</f>
        <v>#REF!</v>
      </c>
      <c r="C187" s="73" t="e">
        <f>MAX($C$94:C186)+COUNTIF(G187:N187,$E$40)+AND(G187=$N$38,OR(H187="Barrage",H187="16mi",H187="8vi",H187="4ti",H187="32mi",H187="Semifinali",H187="Finale"))</f>
        <v>#REF!</v>
      </c>
      <c r="D187" s="73" t="e">
        <f>MAX($D$94:D186)+COUNTIF(G187:N187,$E$23)+AND(G187=$N$21,OR(H187="Barrage",H187="16mi",H187="8vi",H187="4ti",H187="32mi",H187="Semifinali",H187="Finale"))</f>
        <v>#REF!</v>
      </c>
      <c r="E187" s="73" t="e">
        <f>MAX($E$94:E186)+COUNTIF(G187:N187,$E$6)+AND(G187=$N$4,OR(H187="Barrage",H187="16mi",H187="8vi",H187="4ti",H187="32mi",H187="Semifinali",H187="Finale"))</f>
        <v>#REF!</v>
      </c>
      <c r="F187" s="58" t="str">
        <f t="shared" si="17"/>
        <v>Turno 2</v>
      </c>
      <c r="G187" s="62" t="e">
        <f>#REF!</f>
        <v>#REF!</v>
      </c>
      <c r="H187" s="67">
        <v>3</v>
      </c>
      <c r="I187" s="60">
        <v>34</v>
      </c>
      <c r="J187" s="66" t="e">
        <f>#REF!</f>
        <v>#REF!</v>
      </c>
      <c r="K187" s="66" t="e">
        <f>#REF!</f>
        <v>#REF!</v>
      </c>
      <c r="L187" s="66"/>
      <c r="M187" s="66"/>
      <c r="N187" s="66" t="e">
        <f>#REF!</f>
        <v>#REF!</v>
      </c>
    </row>
    <row r="188" spans="1:14">
      <c r="A188" s="58" t="e">
        <f>MAX($A$94:A187)+COUNTIF(G188:N188,$E$74)+AND(G188=$N$72,OR(H188="Barrage",H188="16mi",H188="8vi",H188="4ti",H188="32mi",H188="Semifinali",H188="Finale"))</f>
        <v>#REF!</v>
      </c>
      <c r="B188" s="58" t="e">
        <f>MAX($B$94:B187)+COUNTIF(G188:N188,$E$57)+AND(G188=$N$55,OR(H188="Barrage",H188="16mi",H188="8vi",H188="4ti",H188="32mi",H188="Semifinali",H188="Finale"))</f>
        <v>#REF!</v>
      </c>
      <c r="C188" s="73" t="e">
        <f>MAX($C$94:C187)+COUNTIF(G188:N188,$E$40)+AND(G188=$N$38,OR(H188="Barrage",H188="16mi",H188="8vi",H188="4ti",H188="32mi",H188="Semifinali",H188="Finale"))</f>
        <v>#REF!</v>
      </c>
      <c r="D188" s="73" t="e">
        <f>MAX($D$94:D187)+COUNTIF(G188:N188,$E$23)+AND(G188=$N$21,OR(H188="Barrage",H188="16mi",H188="8vi",H188="4ti",H188="32mi",H188="Semifinali",H188="Finale"))</f>
        <v>#REF!</v>
      </c>
      <c r="E188" s="73" t="e">
        <f>MAX($E$94:E187)+COUNTIF(G188:N188,$E$6)+AND(G188=$N$4,OR(H188="Barrage",H188="16mi",H188="8vi",H188="4ti",H188="32mi",H188="Semifinali",H188="Finale"))</f>
        <v>#REF!</v>
      </c>
      <c r="F188" s="58" t="str">
        <f t="shared" si="17"/>
        <v>Turno 2</v>
      </c>
      <c r="G188" s="62" t="e">
        <f>#REF!</f>
        <v>#REF!</v>
      </c>
      <c r="H188" s="67">
        <v>4</v>
      </c>
      <c r="I188" s="60">
        <v>35</v>
      </c>
      <c r="J188" s="66" t="e">
        <f>#REF!</f>
        <v>#REF!</v>
      </c>
      <c r="K188" s="66" t="e">
        <f>#REF!</f>
        <v>#REF!</v>
      </c>
      <c r="L188" s="66"/>
      <c r="M188" s="66"/>
      <c r="N188" s="66" t="e">
        <f>#REF!</f>
        <v>#REF!</v>
      </c>
    </row>
    <row r="189" spans="1:14">
      <c r="A189" s="58" t="e">
        <f>MAX($A$94:A188)+COUNTIF(G189:N189,$E$74)+AND(G189=$N$72,OR(H189="Barrage",H189="16mi",H189="8vi",H189="4ti",H189="32mi",H189="Semifinali",H189="Finale"))</f>
        <v>#REF!</v>
      </c>
      <c r="B189" s="58" t="e">
        <f>MAX($B$94:B188)+COUNTIF(G189:N189,$E$57)+AND(G189=$N$55,OR(H189="Barrage",H189="16mi",H189="8vi",H189="4ti",H189="32mi",H189="Semifinali",H189="Finale"))</f>
        <v>#REF!</v>
      </c>
      <c r="C189" s="73" t="e">
        <f>MAX($C$94:C188)+COUNTIF(G189:N189,$E$40)+AND(G189=$N$38,OR(H189="Barrage",H189="16mi",H189="8vi",H189="4ti",H189="32mi",H189="Semifinali",H189="Finale"))</f>
        <v>#REF!</v>
      </c>
      <c r="D189" s="73" t="e">
        <f>MAX($D$94:D188)+COUNTIF(G189:N189,$E$23)+AND(G189=$N$21,OR(H189="Barrage",H189="16mi",H189="8vi",H189="4ti",H189="32mi",H189="Semifinali",H189="Finale"))</f>
        <v>#REF!</v>
      </c>
      <c r="E189" s="73" t="e">
        <f>MAX($E$94:E188)+COUNTIF(G189:N189,$E$6)+AND(G189=$N$4,OR(H189="Barrage",H189="16mi",H189="8vi",H189="4ti",H189="32mi",H189="Semifinali",H189="Finale"))</f>
        <v>#REF!</v>
      </c>
      <c r="F189" s="58" t="str">
        <f t="shared" si="17"/>
        <v>Turno 2</v>
      </c>
      <c r="G189" s="62" t="e">
        <f>#REF!</f>
        <v>#REF!</v>
      </c>
      <c r="H189" s="67">
        <v>4</v>
      </c>
      <c r="I189" s="60">
        <v>36</v>
      </c>
      <c r="J189" s="66" t="e">
        <f>#REF!</f>
        <v>#REF!</v>
      </c>
      <c r="K189" s="66" t="e">
        <f>#REF!</f>
        <v>#REF!</v>
      </c>
      <c r="L189" s="66"/>
      <c r="M189" s="66"/>
      <c r="N189" s="66" t="e">
        <f>#REF!</f>
        <v>#REF!</v>
      </c>
    </row>
    <row r="190" spans="1:14">
      <c r="A190" s="58" t="e">
        <f>MAX($A$94:A189)+COUNTIF(G190:N190,$E$74)+AND(G190=$N$72,OR(H190="Barrage",H190="16mi",H190="8vi",H190="4ti",H190="32mi",H190="Semifinali",H190="Finale"))</f>
        <v>#REF!</v>
      </c>
      <c r="B190" s="58" t="e">
        <f>MAX($B$94:B189)+COUNTIF(G190:N190,$E$57)+AND(G190=$N$55,OR(H190="Barrage",H190="16mi",H190="8vi",H190="4ti",H190="32mi",H190="Semifinali",H190="Finale"))</f>
        <v>#REF!</v>
      </c>
      <c r="C190" s="73" t="e">
        <f>MAX($C$94:C189)+COUNTIF(G190:N190,$E$40)+AND(G190=$N$38,OR(H190="Barrage",H190="16mi",H190="8vi",H190="4ti",H190="32mi",H190="Semifinali",H190="Finale"))</f>
        <v>#REF!</v>
      </c>
      <c r="D190" s="73" t="e">
        <f>MAX($D$94:D189)+COUNTIF(G190:N190,$E$23)+AND(G190=$N$21,OR(H190="Barrage",H190="16mi",H190="8vi",H190="4ti",H190="32mi",H190="Semifinali",H190="Finale"))</f>
        <v>#REF!</v>
      </c>
      <c r="E190" s="73" t="e">
        <f>MAX($E$94:E189)+COUNTIF(G190:N190,$E$6)+AND(G190=$N$4,OR(H190="Barrage",H190="16mi",H190="8vi",H190="4ti",H190="32mi",H190="Semifinali",H190="Finale"))</f>
        <v>#REF!</v>
      </c>
      <c r="F190" s="58" t="str">
        <f t="shared" si="17"/>
        <v>Turno 2</v>
      </c>
      <c r="G190" s="62" t="e">
        <f>#REF!</f>
        <v>#REF!</v>
      </c>
      <c r="H190" s="67">
        <v>5</v>
      </c>
      <c r="I190" s="60">
        <v>37</v>
      </c>
      <c r="J190" s="66" t="e">
        <f>#REF!</f>
        <v>#REF!</v>
      </c>
      <c r="K190" s="66" t="e">
        <f>#REF!</f>
        <v>#REF!</v>
      </c>
      <c r="L190" s="66"/>
      <c r="M190" s="66"/>
      <c r="N190" s="66" t="e">
        <f>#REF!</f>
        <v>#REF!</v>
      </c>
    </row>
    <row r="191" spans="1:14">
      <c r="A191" s="58" t="e">
        <f>MAX($A$94:A190)+COUNTIF(G191:N191,$E$74)+AND(G191=$N$72,OR(H191="Barrage",H191="16mi",H191="8vi",H191="4ti",H191="32mi",H191="Semifinali",H191="Finale"))</f>
        <v>#REF!</v>
      </c>
      <c r="B191" s="58" t="e">
        <f>MAX($B$94:B190)+COUNTIF(G191:N191,$E$57)+AND(G191=$N$55,OR(H191="Barrage",H191="16mi",H191="8vi",H191="4ti",H191="32mi",H191="Semifinali",H191="Finale"))</f>
        <v>#REF!</v>
      </c>
      <c r="C191" s="73" t="e">
        <f>MAX($C$94:C190)+COUNTIF(G191:N191,$E$40)+AND(G191=$N$38,OR(H191="Barrage",H191="16mi",H191="8vi",H191="4ti",H191="32mi",H191="Semifinali",H191="Finale"))</f>
        <v>#REF!</v>
      </c>
      <c r="D191" s="73" t="e">
        <f>MAX($D$94:D190)+COUNTIF(G191:N191,$E$23)+AND(G191=$N$21,OR(H191="Barrage",H191="16mi",H191="8vi",H191="4ti",H191="32mi",H191="Semifinali",H191="Finale"))</f>
        <v>#REF!</v>
      </c>
      <c r="E191" s="73" t="e">
        <f>MAX($E$94:E190)+COUNTIF(G191:N191,$E$6)+AND(G191=$N$4,OR(H191="Barrage",H191="16mi",H191="8vi",H191="4ti",H191="32mi",H191="Semifinali",H191="Finale"))</f>
        <v>#REF!</v>
      </c>
      <c r="F191" s="58" t="str">
        <f t="shared" si="17"/>
        <v>Turno 2</v>
      </c>
      <c r="G191" s="62" t="e">
        <f>#REF!</f>
        <v>#REF!</v>
      </c>
      <c r="H191" s="67">
        <v>5</v>
      </c>
      <c r="I191" s="60">
        <v>38</v>
      </c>
      <c r="J191" s="66" t="e">
        <f>#REF!</f>
        <v>#REF!</v>
      </c>
      <c r="K191" s="66" t="e">
        <f>#REF!</f>
        <v>#REF!</v>
      </c>
      <c r="L191" s="66"/>
      <c r="M191" s="66"/>
      <c r="N191" s="66" t="e">
        <f>#REF!</f>
        <v>#REF!</v>
      </c>
    </row>
    <row r="192" spans="1:14">
      <c r="A192" s="58" t="e">
        <f>MAX($A$94:A191)+COUNTIF(G192:N192,$E$74)+AND(G192=$N$72,OR(H192="Barrage",H192="16mi",H192="8vi",H192="4ti",H192="32mi",H192="Semifinali",H192="Finale"))</f>
        <v>#REF!</v>
      </c>
      <c r="B192" s="58" t="e">
        <f>MAX($B$94:B191)+COUNTIF(G192:N192,$E$57)+AND(G192=$N$55,OR(H192="Barrage",H192="16mi",H192="8vi",H192="4ti",H192="32mi",H192="Semifinali",H192="Finale"))</f>
        <v>#REF!</v>
      </c>
      <c r="C192" s="73" t="e">
        <f>MAX($C$94:C191)+COUNTIF(G192:N192,$E$40)+AND(G192=$N$38,OR(H192="Barrage",H192="16mi",H192="8vi",H192="4ti",H192="32mi",H192="Semifinali",H192="Finale"))</f>
        <v>#REF!</v>
      </c>
      <c r="D192" s="73" t="e">
        <f>MAX($D$94:D191)+COUNTIF(G192:N192,$E$23)+AND(G192=$N$21,OR(H192="Barrage",H192="16mi",H192="8vi",H192="4ti",H192="32mi",H192="Semifinali",H192="Finale"))</f>
        <v>#REF!</v>
      </c>
      <c r="E192" s="73" t="e">
        <f>MAX($E$94:E191)+COUNTIF(G192:N192,$E$6)+AND(G192=$N$4,OR(H192="Barrage",H192="16mi",H192="8vi",H192="4ti",H192="32mi",H192="Semifinali",H192="Finale"))</f>
        <v>#REF!</v>
      </c>
      <c r="F192" s="58" t="str">
        <f t="shared" si="17"/>
        <v>Turno 2</v>
      </c>
      <c r="G192" s="62" t="e">
        <f>#REF!</f>
        <v>#REF!</v>
      </c>
      <c r="H192" s="67">
        <v>6</v>
      </c>
      <c r="I192" s="60">
        <v>39</v>
      </c>
      <c r="J192" s="66" t="e">
        <f>#REF!</f>
        <v>#REF!</v>
      </c>
      <c r="K192" s="66" t="e">
        <f>#REF!</f>
        <v>#REF!</v>
      </c>
      <c r="L192" s="66"/>
      <c r="M192" s="66"/>
      <c r="N192" s="66" t="e">
        <f>#REF!</f>
        <v>#REF!</v>
      </c>
    </row>
    <row r="193" spans="1:14">
      <c r="A193" s="58" t="e">
        <f>MAX($A$94:A192)+COUNTIF(G193:N193,$E$74)+AND(G193=$N$72,OR(H193="Barrage",H193="16mi",H193="8vi",H193="4ti",H193="32mi",H193="Semifinali",H193="Finale"))</f>
        <v>#REF!</v>
      </c>
      <c r="B193" s="58" t="e">
        <f>MAX($B$94:B192)+COUNTIF(G193:N193,$E$57)+AND(G193=$N$55,OR(H193="Barrage",H193="16mi",H193="8vi",H193="4ti",H193="32mi",H193="Semifinali",H193="Finale"))</f>
        <v>#REF!</v>
      </c>
      <c r="C193" s="73" t="e">
        <f>MAX($C$94:C192)+COUNTIF(G193:N193,$E$40)+AND(G193=$N$38,OR(H193="Barrage",H193="16mi",H193="8vi",H193="4ti",H193="32mi",H193="Semifinali",H193="Finale"))</f>
        <v>#REF!</v>
      </c>
      <c r="D193" s="73" t="e">
        <f>MAX($D$94:D192)+COUNTIF(G193:N193,$E$23)+AND(G193=$N$21,OR(H193="Barrage",H193="16mi",H193="8vi",H193="4ti",H193="32mi",H193="Semifinali",H193="Finale"))</f>
        <v>#REF!</v>
      </c>
      <c r="E193" s="73" t="e">
        <f>MAX($E$94:E192)+COUNTIF(G193:N193,$E$6)+AND(G193=$N$4,OR(H193="Barrage",H193="16mi",H193="8vi",H193="4ti",H193="32mi",H193="Semifinali",H193="Finale"))</f>
        <v>#REF!</v>
      </c>
      <c r="F193" s="58" t="str">
        <f t="shared" si="17"/>
        <v>Turno 2</v>
      </c>
      <c r="G193" s="62" t="e">
        <f>#REF!</f>
        <v>#REF!</v>
      </c>
      <c r="H193" s="67">
        <v>6</v>
      </c>
      <c r="I193" s="60">
        <v>40</v>
      </c>
      <c r="J193" s="66" t="e">
        <f>#REF!</f>
        <v>#REF!</v>
      </c>
      <c r="K193" s="66" t="e">
        <f>#REF!</f>
        <v>#REF!</v>
      </c>
      <c r="L193" s="66"/>
      <c r="M193" s="66"/>
      <c r="N193" s="66" t="e">
        <f>#REF!</f>
        <v>#REF!</v>
      </c>
    </row>
    <row r="194" spans="1:14">
      <c r="A194" s="58" t="e">
        <f>MAX($A$94:A193)+COUNTIF(G194:N194,$E$74)+AND(G194=$N$72,OR(H194="Barrage",H194="16mi",H194="8vi",H194="4ti",H194="32mi",H194="Semifinali",H194="Finale"))</f>
        <v>#REF!</v>
      </c>
      <c r="B194" s="58" t="e">
        <f>MAX($B$94:B193)+COUNTIF(G194:N194,$E$57)+AND(G194=$N$55,OR(H194="Barrage",H194="16mi",H194="8vi",H194="4ti",H194="32mi",H194="Semifinali",H194="Finale"))</f>
        <v>#REF!</v>
      </c>
      <c r="C194" s="73" t="e">
        <f>MAX($C$94:C193)+COUNTIF(G194:N194,$E$40)+AND(G194=$N$38,OR(H194="Barrage",H194="16mi",H194="8vi",H194="4ti",H194="32mi",H194="Semifinali",H194="Finale"))</f>
        <v>#REF!</v>
      </c>
      <c r="D194" s="73" t="e">
        <f>MAX($D$94:D193)+COUNTIF(G194:N194,$E$23)+AND(G194=$N$21,OR(H194="Barrage",H194="16mi",H194="8vi",H194="4ti",H194="32mi",H194="Semifinali",H194="Finale"))</f>
        <v>#REF!</v>
      </c>
      <c r="E194" s="73" t="e">
        <f>MAX($E$94:E193)+COUNTIF(G194:N194,$E$6)+AND(G194=$N$4,OR(H194="Barrage",H194="16mi",H194="8vi",H194="4ti",H194="32mi",H194="Semifinali",H194="Finale"))</f>
        <v>#REF!</v>
      </c>
      <c r="F194" s="58" t="str">
        <f t="shared" si="17"/>
        <v>Turno 2</v>
      </c>
      <c r="G194" s="62" t="e">
        <f>#REF!</f>
        <v>#REF!</v>
      </c>
      <c r="H194" s="67">
        <v>7</v>
      </c>
      <c r="I194" s="60">
        <v>41</v>
      </c>
      <c r="J194" s="66" t="e">
        <f>#REF!</f>
        <v>#REF!</v>
      </c>
      <c r="K194" s="66" t="e">
        <f>#REF!</f>
        <v>#REF!</v>
      </c>
      <c r="L194" s="66"/>
      <c r="M194" s="66"/>
      <c r="N194" s="66" t="e">
        <f>#REF!</f>
        <v>#REF!</v>
      </c>
    </row>
    <row r="195" spans="1:14">
      <c r="A195" s="58" t="e">
        <f>MAX($A$94:A194)+COUNTIF(G195:N195,$E$74)+AND(G195=$N$72,OR(H195="Barrage",H195="16mi",H195="8vi",H195="4ti",H195="32mi",H195="Semifinali",H195="Finale"))</f>
        <v>#REF!</v>
      </c>
      <c r="B195" s="58" t="e">
        <f>MAX($B$94:B194)+COUNTIF(G195:N195,$E$57)+AND(G195=$N$55,OR(H195="Barrage",H195="16mi",H195="8vi",H195="4ti",H195="32mi",H195="Semifinali",H195="Finale"))</f>
        <v>#REF!</v>
      </c>
      <c r="C195" s="73" t="e">
        <f>MAX($C$94:C194)+COUNTIF(G195:N195,$E$40)+AND(G195=$N$38,OR(H195="Barrage",H195="16mi",H195="8vi",H195="4ti",H195="32mi",H195="Semifinali",H195="Finale"))</f>
        <v>#REF!</v>
      </c>
      <c r="D195" s="73" t="e">
        <f>MAX($D$94:D194)+COUNTIF(G195:N195,$E$23)+AND(G195=$N$21,OR(H195="Barrage",H195="16mi",H195="8vi",H195="4ti",H195="32mi",H195="Semifinali",H195="Finale"))</f>
        <v>#REF!</v>
      </c>
      <c r="E195" s="73" t="e">
        <f>MAX($E$94:E194)+COUNTIF(G195:N195,$E$6)+AND(G195=$N$4,OR(H195="Barrage",H195="16mi",H195="8vi",H195="4ti",H195="32mi",H195="Semifinali",H195="Finale"))</f>
        <v>#REF!</v>
      </c>
      <c r="F195" s="58" t="str">
        <f t="shared" si="17"/>
        <v>Turno 2</v>
      </c>
      <c r="G195" s="62" t="e">
        <f>#REF!</f>
        <v>#REF!</v>
      </c>
      <c r="H195" s="67">
        <v>7</v>
      </c>
      <c r="I195" s="60">
        <v>42</v>
      </c>
      <c r="J195" s="66" t="e">
        <f>#REF!</f>
        <v>#REF!</v>
      </c>
      <c r="K195" s="66" t="e">
        <f>#REF!</f>
        <v>#REF!</v>
      </c>
      <c r="L195" s="66"/>
      <c r="M195" s="66"/>
      <c r="N195" s="66" t="e">
        <f>#REF!</f>
        <v>#REF!</v>
      </c>
    </row>
    <row r="196" spans="1:14">
      <c r="A196" s="58" t="e">
        <f>MAX($A$94:A195)+COUNTIF(G196:N196,$E$74)+AND(G196=$N$72,OR(H196="Barrage",H196="16mi",H196="8vi",H196="4ti",H196="32mi",H196="Semifinali",H196="Finale"))</f>
        <v>#REF!</v>
      </c>
      <c r="B196" s="58" t="e">
        <f>MAX($B$94:B195)+COUNTIF(G196:N196,$E$57)+AND(G196=$N$55,OR(H196="Barrage",H196="16mi",H196="8vi",H196="4ti",H196="32mi",H196="Semifinali",H196="Finale"))</f>
        <v>#REF!</v>
      </c>
      <c r="C196" s="73" t="e">
        <f>MAX($C$94:C195)+COUNTIF(G196:N196,$E$40)+AND(G196=$N$38,OR(H196="Barrage",H196="16mi",H196="8vi",H196="4ti",H196="32mi",H196="Semifinali",H196="Finale"))</f>
        <v>#REF!</v>
      </c>
      <c r="D196" s="73" t="e">
        <f>MAX($D$94:D195)+COUNTIF(G196:N196,$E$23)+AND(G196=$N$21,OR(H196="Barrage",H196="16mi",H196="8vi",H196="4ti",H196="32mi",H196="Semifinali",H196="Finale"))</f>
        <v>#REF!</v>
      </c>
      <c r="E196" s="73" t="e">
        <f>MAX($E$94:E195)+COUNTIF(G196:N196,$E$6)+AND(G196=$N$4,OR(H196="Barrage",H196="16mi",H196="8vi",H196="4ti",H196="32mi",H196="Semifinali",H196="Finale"))</f>
        <v>#REF!</v>
      </c>
      <c r="F196" s="58" t="str">
        <f t="shared" si="17"/>
        <v>Turno 2</v>
      </c>
      <c r="G196" s="62" t="e">
        <f>#REF!</f>
        <v>#REF!</v>
      </c>
      <c r="H196" s="67">
        <v>8</v>
      </c>
      <c r="I196" s="60">
        <v>43</v>
      </c>
      <c r="J196" s="66" t="e">
        <f>#REF!</f>
        <v>#REF!</v>
      </c>
      <c r="K196" s="66" t="e">
        <f>#REF!</f>
        <v>#REF!</v>
      </c>
      <c r="L196" s="66"/>
      <c r="M196" s="66"/>
      <c r="N196" s="66" t="e">
        <f>#REF!</f>
        <v>#REF!</v>
      </c>
    </row>
    <row r="197" spans="1:14">
      <c r="A197" s="58" t="e">
        <f>MAX($A$94:A196)+COUNTIF(G197:N197,$E$74)+AND(G197=$N$72,OR(H197="Barrage",H197="16mi",H197="8vi",H197="4ti",H197="32mi",H197="Semifinali",H197="Finale"))</f>
        <v>#REF!</v>
      </c>
      <c r="B197" s="58" t="e">
        <f>MAX($B$94:B196)+COUNTIF(G197:N197,$E$57)+AND(G197=$N$55,OR(H197="Barrage",H197="16mi",H197="8vi",H197="4ti",H197="32mi",H197="Semifinali",H197="Finale"))</f>
        <v>#REF!</v>
      </c>
      <c r="C197" s="73" t="e">
        <f>MAX($C$94:C196)+COUNTIF(G197:N197,$E$40)+AND(G197=$N$38,OR(H197="Barrage",H197="16mi",H197="8vi",H197="4ti",H197="32mi",H197="Semifinali",H197="Finale"))</f>
        <v>#REF!</v>
      </c>
      <c r="D197" s="73" t="e">
        <f>MAX($D$94:D196)+COUNTIF(G197:N197,$E$23)+AND(G197=$N$21,OR(H197="Barrage",H197="16mi",H197="8vi",H197="4ti",H197="32mi",H197="Semifinali",H197="Finale"))</f>
        <v>#REF!</v>
      </c>
      <c r="E197" s="73" t="e">
        <f>MAX($E$94:E196)+COUNTIF(G197:N197,$E$6)+AND(G197=$N$4,OR(H197="Barrage",H197="16mi",H197="8vi",H197="4ti",H197="32mi",H197="Semifinali",H197="Finale"))</f>
        <v>#REF!</v>
      </c>
      <c r="F197" s="58" t="str">
        <f t="shared" si="17"/>
        <v>Turno 2</v>
      </c>
      <c r="G197" s="62" t="e">
        <f>#REF!</f>
        <v>#REF!</v>
      </c>
      <c r="H197" s="67">
        <v>8</v>
      </c>
      <c r="I197" s="60">
        <v>44</v>
      </c>
      <c r="J197" s="66" t="e">
        <f>#REF!</f>
        <v>#REF!</v>
      </c>
      <c r="K197" s="66" t="e">
        <f>#REF!</f>
        <v>#REF!</v>
      </c>
      <c r="L197" s="66"/>
      <c r="M197" s="66"/>
      <c r="N197" s="66" t="e">
        <f>#REF!</f>
        <v>#REF!</v>
      </c>
    </row>
    <row r="198" spans="1:14">
      <c r="A198" s="58" t="e">
        <f>MAX($A$94:A197)+COUNTIF(G198:N198,$E$74)+AND(G198=$N$72,OR(H198="Barrage",H198="16mi",H198="8vi",H198="4ti",H198="32mi",H198="Semifinali",H198="Finale"))</f>
        <v>#REF!</v>
      </c>
      <c r="B198" s="58" t="e">
        <f>MAX($B$94:B197)+COUNTIF(G198:N198,$E$57)+AND(G198=$N$55,OR(H198="Barrage",H198="16mi",H198="8vi",H198="4ti",H198="32mi",H198="Semifinali",H198="Finale"))</f>
        <v>#REF!</v>
      </c>
      <c r="C198" s="73" t="e">
        <f>MAX($C$94:C197)+COUNTIF(G198:N198,$E$40)+AND(G198=$N$38,OR(H198="Barrage",H198="16mi",H198="8vi",H198="4ti",H198="32mi",H198="Semifinali",H198="Finale"))</f>
        <v>#REF!</v>
      </c>
      <c r="D198" s="73" t="e">
        <f>MAX($D$94:D197)+COUNTIF(G198:N198,$E$23)+AND(G198=$N$21,OR(H198="Barrage",H198="16mi",H198="8vi",H198="4ti",H198="32mi",H198="Semifinali",H198="Finale"))</f>
        <v>#REF!</v>
      </c>
      <c r="E198" s="73" t="e">
        <f>MAX($E$94:E197)+COUNTIF(G198:N198,$E$6)+AND(G198=$N$4,OR(H198="Barrage",H198="16mi",H198="8vi",H198="4ti",H198="32mi",H198="Semifinali",H198="Finale"))</f>
        <v>#REF!</v>
      </c>
      <c r="F198" s="58" t="str">
        <f t="shared" si="17"/>
        <v>Turno 2</v>
      </c>
      <c r="G198" s="62" t="e">
        <f>#REF!</f>
        <v>#REF!</v>
      </c>
      <c r="H198" s="67">
        <v>9</v>
      </c>
      <c r="I198" s="60">
        <v>45</v>
      </c>
      <c r="J198" s="66" t="e">
        <f>#REF!</f>
        <v>#REF!</v>
      </c>
      <c r="K198" s="66" t="e">
        <f>#REF!</f>
        <v>#REF!</v>
      </c>
      <c r="L198" s="66"/>
      <c r="M198" s="66"/>
      <c r="N198" s="66" t="e">
        <f>#REF!</f>
        <v>#REF!</v>
      </c>
    </row>
    <row r="199" spans="1:14">
      <c r="A199" s="58" t="e">
        <f>MAX($A$94:A198)+COUNTIF(G199:N199,$E$74)+AND(G199=$N$72,OR(H199="Barrage",H199="16mi",H199="8vi",H199="4ti",H199="32mi",H199="Semifinali",H199="Finale"))</f>
        <v>#REF!</v>
      </c>
      <c r="B199" s="58" t="e">
        <f>MAX($B$94:B198)+COUNTIF(G199:N199,$E$57)+AND(G199=$N$55,OR(H199="Barrage",H199="16mi",H199="8vi",H199="4ti",H199="32mi",H199="Semifinali",H199="Finale"))</f>
        <v>#REF!</v>
      </c>
      <c r="C199" s="73" t="e">
        <f>MAX($C$94:C198)+COUNTIF(G199:N199,$E$40)+AND(G199=$N$38,OR(H199="Barrage",H199="16mi",H199="8vi",H199="4ti",H199="32mi",H199="Semifinali",H199="Finale"))</f>
        <v>#REF!</v>
      </c>
      <c r="D199" s="73" t="e">
        <f>MAX($D$94:D198)+COUNTIF(G199:N199,$E$23)+AND(G199=$N$21,OR(H199="Barrage",H199="16mi",H199="8vi",H199="4ti",H199="32mi",H199="Semifinali",H199="Finale"))</f>
        <v>#REF!</v>
      </c>
      <c r="E199" s="73" t="e">
        <f>MAX($E$94:E198)+COUNTIF(G199:N199,$E$6)+AND(G199=$N$4,OR(H199="Barrage",H199="16mi",H199="8vi",H199="4ti",H199="32mi",H199="Semifinali",H199="Finale"))</f>
        <v>#REF!</v>
      </c>
      <c r="F199" s="58" t="str">
        <f t="shared" si="17"/>
        <v>Turno 2</v>
      </c>
      <c r="G199" s="62" t="e">
        <f>#REF!</f>
        <v>#REF!</v>
      </c>
      <c r="H199" s="67">
        <v>9</v>
      </c>
      <c r="I199" s="60">
        <v>46</v>
      </c>
      <c r="J199" s="66" t="e">
        <f>#REF!</f>
        <v>#REF!</v>
      </c>
      <c r="K199" s="66" t="e">
        <f>#REF!</f>
        <v>#REF!</v>
      </c>
      <c r="L199" s="66"/>
      <c r="M199" s="66"/>
      <c r="N199" s="66" t="e">
        <f>#REF!</f>
        <v>#REF!</v>
      </c>
    </row>
    <row r="200" spans="1:14">
      <c r="A200" s="58" t="e">
        <f>MAX($A$94:A199)+COUNTIF(G200:N200,$E$74)+AND(G200=$N$72,OR(H200="Barrage",H200="16mi",H200="8vi",H200="4ti",H200="32mi",H200="Semifinali",H200="Finale"))</f>
        <v>#REF!</v>
      </c>
      <c r="B200" s="58" t="e">
        <f>MAX($B$94:B199)+COUNTIF(G200:N200,$E$57)+AND(G200=$N$55,OR(H200="Barrage",H200="16mi",H200="8vi",H200="4ti",H200="32mi",H200="Semifinali",H200="Finale"))</f>
        <v>#REF!</v>
      </c>
      <c r="C200" s="73" t="e">
        <f>MAX($C$94:C199)+COUNTIF(G200:N200,$E$40)+AND(G200=$N$38,OR(H200="Barrage",H200="16mi",H200="8vi",H200="4ti",H200="32mi",H200="Semifinali",H200="Finale"))</f>
        <v>#REF!</v>
      </c>
      <c r="D200" s="73" t="e">
        <f>MAX($D$94:D199)+COUNTIF(G200:N200,$E$23)+AND(G200=$N$21,OR(H200="Barrage",H200="16mi",H200="8vi",H200="4ti",H200="32mi",H200="Semifinali",H200="Finale"))</f>
        <v>#REF!</v>
      </c>
      <c r="E200" s="73" t="e">
        <f>MAX($E$94:E199)+COUNTIF(G200:N200,$E$6)+AND(G200=$N$4,OR(H200="Barrage",H200="16mi",H200="8vi",H200="4ti",H200="32mi",H200="Semifinali",H200="Finale"))</f>
        <v>#REF!</v>
      </c>
      <c r="F200" s="58" t="str">
        <f t="shared" si="17"/>
        <v>Turno 2</v>
      </c>
      <c r="G200" s="62" t="e">
        <f>#REF!</f>
        <v>#REF!</v>
      </c>
      <c r="H200" s="67">
        <v>10</v>
      </c>
      <c r="I200" s="60">
        <v>47</v>
      </c>
      <c r="J200" s="66" t="e">
        <f>#REF!</f>
        <v>#REF!</v>
      </c>
      <c r="K200" s="66" t="e">
        <f>#REF!</f>
        <v>#REF!</v>
      </c>
      <c r="L200" s="66"/>
      <c r="M200" s="66"/>
      <c r="N200" s="66" t="e">
        <f>#REF!</f>
        <v>#REF!</v>
      </c>
    </row>
    <row r="201" spans="1:14">
      <c r="A201" s="58" t="e">
        <f>MAX($A$94:A200)+COUNTIF(G201:N201,$E$74)+AND(G201=$N$72,OR(H201="Barrage",H201="16mi",H201="8vi",H201="4ti",H201="32mi",H201="Semifinali",H201="Finale"))</f>
        <v>#REF!</v>
      </c>
      <c r="B201" s="58" t="e">
        <f>MAX($B$94:B200)+COUNTIF(G201:N201,$E$57)+AND(G201=$N$55,OR(H201="Barrage",H201="16mi",H201="8vi",H201="4ti",H201="32mi",H201="Semifinali",H201="Finale"))</f>
        <v>#REF!</v>
      </c>
      <c r="C201" s="73" t="e">
        <f>MAX($C$94:C200)+COUNTIF(G201:N201,$E$40)+AND(G201=$N$38,OR(H201="Barrage",H201="16mi",H201="8vi",H201="4ti",H201="32mi",H201="Semifinali",H201="Finale"))</f>
        <v>#REF!</v>
      </c>
      <c r="D201" s="73" t="e">
        <f>MAX($D$94:D200)+COUNTIF(G201:N201,$E$23)+AND(G201=$N$21,OR(H201="Barrage",H201="16mi",H201="8vi",H201="4ti",H201="32mi",H201="Semifinali",H201="Finale"))</f>
        <v>#REF!</v>
      </c>
      <c r="E201" s="73" t="e">
        <f>MAX($E$94:E200)+COUNTIF(G201:N201,$E$6)+AND(G201=$N$4,OR(H201="Barrage",H201="16mi",H201="8vi",H201="4ti",H201="32mi",H201="Semifinali",H201="Finale"))</f>
        <v>#REF!</v>
      </c>
      <c r="F201" s="58" t="str">
        <f t="shared" si="17"/>
        <v>Turno 2</v>
      </c>
      <c r="G201" s="62" t="e">
        <f>#REF!</f>
        <v>#REF!</v>
      </c>
      <c r="H201" s="67">
        <v>10</v>
      </c>
      <c r="I201" s="60">
        <v>48</v>
      </c>
      <c r="J201" s="66" t="e">
        <f>#REF!</f>
        <v>#REF!</v>
      </c>
      <c r="K201" s="66" t="e">
        <f>#REF!</f>
        <v>#REF!</v>
      </c>
      <c r="L201" s="66"/>
      <c r="M201" s="66"/>
      <c r="N201" s="66" t="e">
        <f>#REF!</f>
        <v>#REF!</v>
      </c>
    </row>
    <row r="202" spans="1:14">
      <c r="A202" s="58" t="e">
        <f>MAX($A$94:A201)+COUNTIF(G202:N202,$E$74)+AND(G202=$N$72,OR(H202="Barrage",H202="16mi",H202="8vi",H202="4ti",H202="32mi",H202="Semifinali",H202="Finale"))</f>
        <v>#REF!</v>
      </c>
      <c r="B202" s="58" t="e">
        <f>MAX($B$94:B201)+COUNTIF(G202:N202,$E$57)+AND(G202=$N$55,OR(H202="Barrage",H202="16mi",H202="8vi",H202="4ti",H202="32mi",H202="Semifinali",H202="Finale"))</f>
        <v>#REF!</v>
      </c>
      <c r="C202" s="73" t="e">
        <f>MAX($C$94:C201)+COUNTIF(G202:N202,$E$40)+AND(G202=$N$38,OR(H202="Barrage",H202="16mi",H202="8vi",H202="4ti",H202="32mi",H202="Semifinali",H202="Finale"))</f>
        <v>#REF!</v>
      </c>
      <c r="D202" s="73" t="e">
        <f>MAX($D$94:D201)+COUNTIF(G202:N202,$E$23)+AND(G202=$N$21,OR(H202="Barrage",H202="16mi",H202="8vi",H202="4ti",H202="32mi",H202="Semifinali",H202="Finale"))</f>
        <v>#REF!</v>
      </c>
      <c r="E202" s="73" t="e">
        <f>MAX($E$94:E201)+COUNTIF(G202:N202,$E$6)+AND(G202=$N$4,OR(H202="Barrage",H202="16mi",H202="8vi",H202="4ti",H202="32mi",H202="Semifinali",H202="Finale"))</f>
        <v>#REF!</v>
      </c>
      <c r="F202" s="58" t="str">
        <f t="shared" si="17"/>
        <v>Turno 2</v>
      </c>
      <c r="G202" s="71" t="e">
        <f>#REF!</f>
        <v>#REF!</v>
      </c>
      <c r="H202" s="67">
        <v>1</v>
      </c>
      <c r="I202" s="60">
        <v>49</v>
      </c>
      <c r="J202" s="66"/>
      <c r="K202" s="66"/>
      <c r="L202" s="66"/>
      <c r="M202" s="66"/>
      <c r="N202" s="66"/>
    </row>
    <row r="203" spans="1:14">
      <c r="A203" s="58" t="e">
        <f>MAX($A$94:A202)+COUNTIF(G203:N203,$E$74)+AND(G203=$N$72,OR(H203="Barrage",H203="16mi",H203="8vi",H203="4ti",H203="32mi",H203="Semifinali",H203="Finale"))</f>
        <v>#REF!</v>
      </c>
      <c r="B203" s="58" t="e">
        <f>MAX($B$94:B202)+COUNTIF(G203:N203,$E$57)+AND(G203=$N$55,OR(H203="Barrage",H203="16mi",H203="8vi",H203="4ti",H203="32mi",H203="Semifinali",H203="Finale"))</f>
        <v>#REF!</v>
      </c>
      <c r="C203" s="73" t="e">
        <f>MAX($C$94:C202)+COUNTIF(G203:N203,$E$40)+AND(G203=$N$38,OR(H203="Barrage",H203="16mi",H203="8vi",H203="4ti",H203="32mi",H203="Semifinali",H203="Finale"))</f>
        <v>#REF!</v>
      </c>
      <c r="D203" s="73" t="e">
        <f>MAX($D$94:D202)+COUNTIF(G203:N203,$E$23)+AND(G203=$N$21,OR(H203="Barrage",H203="16mi",H203="8vi",H203="4ti",H203="32mi",H203="Semifinali",H203="Finale"))</f>
        <v>#REF!</v>
      </c>
      <c r="E203" s="73" t="e">
        <f>MAX($E$94:E202)+COUNTIF(G203:N203,$E$6)+AND(G203=$N$4,OR(H203="Barrage",H203="16mi",H203="8vi",H203="4ti",H203="32mi",H203="Semifinali",H203="Finale"))</f>
        <v>#REF!</v>
      </c>
      <c r="F203" s="58" t="str">
        <f t="shared" si="17"/>
        <v>Turno 2</v>
      </c>
      <c r="G203" s="71" t="e">
        <f>#REF!</f>
        <v>#REF!</v>
      </c>
      <c r="H203" s="67">
        <v>1</v>
      </c>
      <c r="I203" s="60">
        <v>50</v>
      </c>
      <c r="J203" s="66"/>
      <c r="K203" s="66"/>
      <c r="L203" s="66"/>
      <c r="M203" s="66"/>
      <c r="N203" s="66"/>
    </row>
    <row r="204" spans="1:14">
      <c r="A204" s="58" t="e">
        <f>MAX($A$94:A203)+COUNTIF(G204:N204,$E$74)+AND(G204=$N$72,OR(H204="Barrage",H204="16mi",H204="8vi",H204="4ti",H204="32mi",H204="Semifinali",H204="Finale"))</f>
        <v>#REF!</v>
      </c>
      <c r="B204" s="58" t="e">
        <f>MAX($B$94:B203)+COUNTIF(G204:N204,$E$57)+AND(G204=$N$55,OR(H204="Barrage",H204="16mi",H204="8vi",H204="4ti",H204="32mi",H204="Semifinali",H204="Finale"))</f>
        <v>#REF!</v>
      </c>
      <c r="C204" s="73" t="e">
        <f>MAX($C$94:C203)+COUNTIF(G204:N204,$E$40)+AND(G204=$N$38,OR(H204="Barrage",H204="16mi",H204="8vi",H204="4ti",H204="32mi",H204="Semifinali",H204="Finale"))</f>
        <v>#REF!</v>
      </c>
      <c r="D204" s="73" t="e">
        <f>MAX($D$94:D203)+COUNTIF(G204:N204,$E$23)+AND(G204=$N$21,OR(H204="Barrage",H204="16mi",H204="8vi",H204="4ti",H204="32mi",H204="Semifinali",H204="Finale"))</f>
        <v>#REF!</v>
      </c>
      <c r="E204" s="73" t="e">
        <f>MAX($E$94:E203)+COUNTIF(G204:N204,$E$6)+AND(G204=$N$4,OR(H204="Barrage",H204="16mi",H204="8vi",H204="4ti",H204="32mi",H204="Semifinali",H204="Finale"))</f>
        <v>#REF!</v>
      </c>
      <c r="F204" s="58" t="str">
        <f t="shared" si="17"/>
        <v>Turno 2</v>
      </c>
    </row>
    <row r="205" spans="1:14" ht="12.75" customHeight="1">
      <c r="A205" s="58" t="e">
        <f>MAX($A$94:A204)+COUNTIF(G205:N205,$E$74)+AND(G205=$N$72,OR(H205="Barrage",H205="16mi",H205="8vi",H205="4ti",H205="32mi",H205="Semifinali",H205="Finale"))</f>
        <v>#REF!</v>
      </c>
      <c r="B205" s="58" t="e">
        <f>MAX($B$94:B204)+COUNTIF(G205:N205,$E$57)+AND(G205=$N$55,OR(H205="Barrage",H205="16mi",H205="8vi",H205="4ti",H205="32mi",H205="Semifinali",H205="Finale"))</f>
        <v>#REF!</v>
      </c>
      <c r="C205" s="73" t="e">
        <f>MAX($C$94:C204)+COUNTIF(G205:N205,$E$40)+AND(G205=$N$38,OR(H205="Barrage",H205="16mi",H205="8vi",H205="4ti",H205="32mi",H205="Semifinali",H205="Finale"))</f>
        <v>#REF!</v>
      </c>
      <c r="D205" s="73" t="e">
        <f>MAX($D$94:D204)+COUNTIF(G205:N205,$E$23)+AND(G205=$N$21,OR(H205="Barrage",H205="16mi",H205="8vi",H205="4ti",H205="32mi",H205="Semifinali",H205="Finale"))</f>
        <v>#REF!</v>
      </c>
      <c r="E205" s="73" t="e">
        <f>MAX($E$94:E204)+COUNTIF(G205:N205,$E$6)+AND(G205=$N$4,OR(H205="Barrage",H205="16mi",H205="8vi",H205="4ti",H205="32mi",H205="Semifinali",H205="Finale"))</f>
        <v>#REF!</v>
      </c>
      <c r="F205" s="58" t="s">
        <v>115</v>
      </c>
      <c r="G205" s="188" t="s">
        <v>19</v>
      </c>
      <c r="H205" s="188"/>
      <c r="I205" s="188"/>
      <c r="J205" s="188"/>
      <c r="K205" s="188"/>
      <c r="L205" s="188"/>
      <c r="M205" s="188"/>
      <c r="N205" s="188"/>
    </row>
    <row r="206" spans="1:14" ht="12.75" customHeight="1">
      <c r="A206" s="58" t="e">
        <f>MAX($A$94:A205)+COUNTIF(G206:N206,$E$74)+AND(G206=$N$72,OR(H206="Barrage",H206="16mi",H206="8vi",H206="4ti",H206="32mi",H206="Semifinali",H206="Finale"))</f>
        <v>#REF!</v>
      </c>
      <c r="B206" s="58" t="e">
        <f>MAX($B$94:B205)+COUNTIF(G206:N206,$E$57)+AND(G206=$N$55,OR(H206="Barrage",H206="16mi",H206="8vi",H206="4ti",H206="32mi",H206="Semifinali",H206="Finale"))</f>
        <v>#REF!</v>
      </c>
      <c r="C206" s="73" t="e">
        <f>MAX($C$94:C205)+COUNTIF(G206:N206,$E$40)+AND(G206=$N$38,OR(H206="Barrage",H206="16mi",H206="8vi",H206="4ti",H206="32mi",H206="Semifinali",H206="Finale"))</f>
        <v>#REF!</v>
      </c>
      <c r="D206" s="73" t="e">
        <f>MAX($D$94:D205)+COUNTIF(G206:N206,$E$23)+AND(G206=$N$21,OR(H206="Barrage",H206="16mi",H206="8vi",H206="4ti",H206="32mi",H206="Semifinali",H206="Finale"))</f>
        <v>#REF!</v>
      </c>
      <c r="E206" s="73" t="e">
        <f>MAX($E$94:E205)+COUNTIF(G206:N206,$E$6)+AND(G206=$N$4,OR(H206="Barrage",H206="16mi",H206="8vi",H206="4ti",H206="32mi",H206="Semifinali",H206="Finale"))</f>
        <v>#REF!</v>
      </c>
      <c r="F206" s="58" t="str">
        <f t="shared" si="17"/>
        <v>Turno 3</v>
      </c>
      <c r="G206" s="188"/>
      <c r="H206" s="188"/>
      <c r="I206" s="188"/>
      <c r="J206" s="188"/>
      <c r="K206" s="188"/>
      <c r="L206" s="188"/>
      <c r="M206" s="188"/>
      <c r="N206" s="188"/>
    </row>
    <row r="207" spans="1:14">
      <c r="A207" s="58" t="e">
        <f>MAX($A$94:A206)+COUNTIF(G207:N207,$E$74)+AND(G207=$N$72,OR(H207="Barrage",H207="16mi",H207="8vi",H207="4ti",H207="32mi",H207="Semifinali",H207="Finale"))</f>
        <v>#REF!</v>
      </c>
      <c r="B207" s="58" t="e">
        <f>MAX($B$94:B206)+COUNTIF(G207:N207,$E$57)+AND(G207=$N$55,OR(H207="Barrage",H207="16mi",H207="8vi",H207="4ti",H207="32mi",H207="Semifinali",H207="Finale"))</f>
        <v>#REF!</v>
      </c>
      <c r="C207" s="73" t="e">
        <f>MAX($C$94:C206)+COUNTIF(G207:N207,$E$40)+AND(G207=$N$38,OR(H207="Barrage",H207="16mi",H207="8vi",H207="4ti",H207="32mi",H207="Semifinali",H207="Finale"))</f>
        <v>#REF!</v>
      </c>
      <c r="D207" s="73" t="e">
        <f>MAX($D$94:D206)+COUNTIF(G207:N207,$E$23)+AND(G207=$N$21,OR(H207="Barrage",H207="16mi",H207="8vi",H207="4ti",H207="32mi",H207="Semifinali",H207="Finale"))</f>
        <v>#REF!</v>
      </c>
      <c r="E207" s="73" t="e">
        <f>MAX($E$94:E206)+COUNTIF(G207:N207,$E$6)+AND(G207=$N$4,OR(H207="Barrage",H207="16mi",H207="8vi",H207="4ti",H207="32mi",H207="Semifinali",H207="Finale"))</f>
        <v>#REF!</v>
      </c>
      <c r="F207" s="58" t="str">
        <f t="shared" si="17"/>
        <v>Turno 3</v>
      </c>
      <c r="G207" s="59"/>
      <c r="H207" s="59"/>
      <c r="I207" s="59"/>
      <c r="J207" s="59"/>
      <c r="K207" s="59"/>
      <c r="L207" s="59"/>
      <c r="M207" s="59"/>
      <c r="N207" s="59"/>
    </row>
    <row r="208" spans="1:14">
      <c r="A208" s="58" t="e">
        <f>MAX($A$94:A207)+COUNTIF(G208:N208,$E$74)+AND(G208=$N$72,OR(H208="Barrage",H208="16mi",H208="8vi",H208="4ti",H208="32mi",H208="Semifinali",H208="Finale"))</f>
        <v>#REF!</v>
      </c>
      <c r="B208" s="58" t="e">
        <f>MAX($B$94:B207)+COUNTIF(G208:N208,$E$57)+AND(G208=$N$55,OR(H208="Barrage",H208="16mi",H208="8vi",H208="4ti",H208="32mi",H208="Semifinali",H208="Finale"))</f>
        <v>#REF!</v>
      </c>
      <c r="C208" s="73" t="e">
        <f>MAX($C$94:C207)+COUNTIF(G208:N208,$E$40)+AND(G208=$N$38,OR(H208="Barrage",H208="16mi",H208="8vi",H208="4ti",H208="32mi",H208="Semifinali",H208="Finale"))</f>
        <v>#REF!</v>
      </c>
      <c r="D208" s="73" t="e">
        <f>MAX($D$94:D207)+COUNTIF(G208:N208,$E$23)+AND(G208=$N$21,OR(H208="Barrage",H208="16mi",H208="8vi",H208="4ti",H208="32mi",H208="Semifinali",H208="Finale"))</f>
        <v>#REF!</v>
      </c>
      <c r="E208" s="73" t="e">
        <f>MAX($E$94:E207)+COUNTIF(G208:N208,$E$6)+AND(G208=$N$4,OR(H208="Barrage",H208="16mi",H208="8vi",H208="4ti",H208="32mi",H208="Semifinali",H208="Finale"))</f>
        <v>#REF!</v>
      </c>
      <c r="F208" s="58" t="str">
        <f t="shared" si="17"/>
        <v>Turno 3</v>
      </c>
      <c r="G208" s="186" t="s">
        <v>60</v>
      </c>
      <c r="H208" s="186"/>
      <c r="I208" s="186"/>
      <c r="J208" s="186"/>
      <c r="K208" s="186"/>
      <c r="L208" s="186"/>
      <c r="M208" s="186"/>
      <c r="N208" s="186"/>
    </row>
    <row r="209" spans="1:14">
      <c r="A209" s="58" t="e">
        <f>MAX($A$94:A208)+COUNTIF(G209:N209,$E$74)+AND(G209=$N$72,OR(H209="Barrage",H209="16mi",H209="8vi",H209="4ti",H209="32mi",H209="Semifinali",H209="Finale"))</f>
        <v>#REF!</v>
      </c>
      <c r="B209" s="58" t="e">
        <f>MAX($B$94:B208)+COUNTIF(G209:N209,$E$57)+AND(G209=$N$55,OR(H209="Barrage",H209="16mi",H209="8vi",H209="4ti",H209="32mi",H209="Semifinali",H209="Finale"))</f>
        <v>#REF!</v>
      </c>
      <c r="C209" s="73" t="e">
        <f>MAX($C$94:C208)+COUNTIF(G209:N209,$E$40)+AND(G209=$N$38,OR(H209="Barrage",H209="16mi",H209="8vi",H209="4ti",H209="32mi",H209="Semifinali",H209="Finale"))</f>
        <v>#REF!</v>
      </c>
      <c r="D209" s="73" t="e">
        <f>MAX($D$94:D208)+COUNTIF(G209:N209,$E$23)+AND(G209=$N$21,OR(H209="Barrage",H209="16mi",H209="8vi",H209="4ti",H209="32mi",H209="Semifinali",H209="Finale"))</f>
        <v>#REF!</v>
      </c>
      <c r="E209" s="73" t="e">
        <f>MAX($E$94:E208)+COUNTIF(G209:N209,$E$6)+AND(G209=$N$4,OR(H209="Barrage",H209="16mi",H209="8vi",H209="4ti",H209="32mi",H209="Semifinali",H209="Finale"))</f>
        <v>#REF!</v>
      </c>
      <c r="F209" s="58" t="str">
        <f t="shared" si="17"/>
        <v>Turno 3</v>
      </c>
      <c r="G209" s="65"/>
      <c r="H209" s="65"/>
      <c r="I209" s="65"/>
      <c r="J209" s="65"/>
      <c r="K209" s="65"/>
      <c r="L209" s="65"/>
      <c r="M209" s="65"/>
      <c r="N209" s="65"/>
    </row>
    <row r="210" spans="1:14">
      <c r="A210" s="58" t="e">
        <f>MAX($A$94:A209)+COUNTIF(G210:N210,$E$74)+AND(G210=$N$72,OR(H210="Barrage",H210="16mi",H210="8vi",H210="4ti",H210="32mi",H210="Semifinali",H210="Finale"))</f>
        <v>#REF!</v>
      </c>
      <c r="B210" s="58" t="e">
        <f>MAX($B$94:B209)+COUNTIF(G210:N210,$E$57)+AND(G210=$N$55,OR(H210="Barrage",H210="16mi",H210="8vi",H210="4ti",H210="32mi",H210="Semifinali",H210="Finale"))</f>
        <v>#REF!</v>
      </c>
      <c r="C210" s="73" t="e">
        <f>MAX($C$94:C209)+COUNTIF(G210:N210,$E$40)+AND(G210=$N$38,OR(H210="Barrage",H210="16mi",H210="8vi",H210="4ti",H210="32mi",H210="Semifinali",H210="Finale"))</f>
        <v>#REF!</v>
      </c>
      <c r="D210" s="73" t="e">
        <f>MAX($D$94:D209)+COUNTIF(G210:N210,$E$23)+AND(G210=$N$21,OR(H210="Barrage",H210="16mi",H210="8vi",H210="4ti",H210="32mi",H210="Semifinali",H210="Finale"))</f>
        <v>#REF!</v>
      </c>
      <c r="E210" s="73" t="e">
        <f>MAX($E$94:E209)+COUNTIF(G210:N210,$E$6)+AND(G210=$N$4,OR(H210="Barrage",H210="16mi",H210="8vi",H210="4ti",H210="32mi",H210="Semifinali",H210="Finale"))</f>
        <v>#REF!</v>
      </c>
      <c r="F210" s="58" t="str">
        <f t="shared" si="17"/>
        <v>Turno 3</v>
      </c>
      <c r="G210" s="59" t="s">
        <v>21</v>
      </c>
      <c r="H210" s="59" t="s">
        <v>50</v>
      </c>
      <c r="I210" s="59" t="s">
        <v>20</v>
      </c>
      <c r="J210" s="59" t="s">
        <v>13</v>
      </c>
      <c r="K210" s="59" t="s">
        <v>14</v>
      </c>
      <c r="L210" s="187" t="s">
        <v>11</v>
      </c>
      <c r="M210" s="187"/>
      <c r="N210" s="59" t="s">
        <v>12</v>
      </c>
    </row>
    <row r="211" spans="1:14">
      <c r="A211" s="58" t="e">
        <f>MAX($A$94:A210)+COUNTIF(G211:N211,$E$74)+AND(G211=$N$72,OR(H211="Barrage",H211="16mi",H211="8vi",H211="4ti",H211="32mi",H211="Semifinali",H211="Finale"))</f>
        <v>#REF!</v>
      </c>
      <c r="B211" s="58" t="e">
        <f>MAX($B$94:B210)+COUNTIF(G211:N211,$E$57)+AND(G211=$N$55,OR(H211="Barrage",H211="16mi",H211="8vi",H211="4ti",H211="32mi",H211="Semifinali",H211="Finale"))</f>
        <v>#REF!</v>
      </c>
      <c r="C211" s="73" t="e">
        <f>MAX($C$94:C210)+COUNTIF(G211:N211,$E$40)+AND(G211=$N$38,OR(H211="Barrage",H211="16mi",H211="8vi",H211="4ti",H211="32mi",H211="Semifinali",H211="Finale"))</f>
        <v>#REF!</v>
      </c>
      <c r="D211" s="73" t="e">
        <f>MAX($D$94:D210)+COUNTIF(G211:N211,$E$23)+AND(G211=$N$21,OR(H211="Barrage",H211="16mi",H211="8vi",H211="4ti",H211="32mi",H211="Semifinali",H211="Finale"))</f>
        <v>#REF!</v>
      </c>
      <c r="E211" s="73" t="e">
        <f>MAX($E$94:E210)+COUNTIF(G211:N211,$E$6)+AND(G211=$N$4,OR(H211="Barrage",H211="16mi",H211="8vi",H211="4ti",H211="32mi",H211="Semifinali",H211="Finale"))</f>
        <v>#REF!</v>
      </c>
      <c r="F211" s="58" t="str">
        <f t="shared" si="17"/>
        <v>Turno 3</v>
      </c>
      <c r="G211" s="65"/>
      <c r="H211" s="65"/>
      <c r="I211" s="65"/>
      <c r="J211" s="65"/>
      <c r="K211" s="65"/>
      <c r="L211" s="65"/>
      <c r="M211" s="65"/>
      <c r="N211" s="65"/>
    </row>
    <row r="212" spans="1:14">
      <c r="A212" s="58" t="e">
        <f>MAX($A$94:A211)+COUNTIF(G212:N212,$E$74)+AND(G212=$N$72,OR(H212="Barrage",H212="16mi",H212="8vi",H212="4ti",H212="32mi",H212="Semifinali",H212="Finale"))</f>
        <v>#REF!</v>
      </c>
      <c r="B212" s="58" t="e">
        <f>MAX($B$94:B211)+COUNTIF(G212:N212,$E$57)+AND(G212=$N$55,OR(H212="Barrage",H212="16mi",H212="8vi",H212="4ti",H212="32mi",H212="Semifinali",H212="Finale"))</f>
        <v>#REF!</v>
      </c>
      <c r="C212" s="73" t="e">
        <f>MAX($C$94:C211)+COUNTIF(G212:N212,$E$40)+AND(G212=$N$38,OR(H212="Barrage",H212="16mi",H212="8vi",H212="4ti",H212="32mi",H212="Semifinali",H212="Finale"))</f>
        <v>#REF!</v>
      </c>
      <c r="D212" s="73" t="e">
        <f>MAX($D$94:D211)+COUNTIF(G212:N212,$E$23)+AND(G212=$N$21,OR(H212="Barrage",H212="16mi",H212="8vi",H212="4ti",H212="32mi",H212="Semifinali",H212="Finale"))</f>
        <v>#REF!</v>
      </c>
      <c r="E212" s="73" t="e">
        <f>MAX($E$94:E211)+COUNTIF(G212:N212,$E$6)+AND(G212=$N$4,OR(H212="Barrage",H212="16mi",H212="8vi",H212="4ti",H212="32mi",H212="Semifinali",H212="Finale"))</f>
        <v>#REF!</v>
      </c>
      <c r="F212" s="58" t="str">
        <f t="shared" si="17"/>
        <v>Turno 3</v>
      </c>
      <c r="G212" s="72" t="e">
        <f>#REF!</f>
        <v>#REF!</v>
      </c>
      <c r="H212" s="60">
        <v>1</v>
      </c>
      <c r="I212" s="60">
        <v>1</v>
      </c>
      <c r="J212" s="66" t="e">
        <f>#REF!</f>
        <v>#REF!</v>
      </c>
      <c r="K212" s="66" t="e">
        <f>#REF!</f>
        <v>#REF!</v>
      </c>
      <c r="L212" s="66"/>
      <c r="M212" s="66"/>
      <c r="N212" s="66" t="e">
        <f>#REF!</f>
        <v>#REF!</v>
      </c>
    </row>
    <row r="213" spans="1:14">
      <c r="A213" s="58" t="e">
        <f>MAX($A$94:A212)+COUNTIF(G213:N213,$E$74)+AND(G213=$N$72,OR(H213="Barrage",H213="16mi",H213="8vi",H213="4ti",H213="32mi",H213="Semifinali",H213="Finale"))</f>
        <v>#REF!</v>
      </c>
      <c r="B213" s="58" t="e">
        <f>MAX($B$94:B212)+COUNTIF(G213:N213,$E$57)+AND(G213=$N$55,OR(H213="Barrage",H213="16mi",H213="8vi",H213="4ti",H213="32mi",H213="Semifinali",H213="Finale"))</f>
        <v>#REF!</v>
      </c>
      <c r="C213" s="73" t="e">
        <f>MAX($C$94:C212)+COUNTIF(G213:N213,$E$40)+AND(G213=$N$38,OR(H213="Barrage",H213="16mi",H213="8vi",H213="4ti",H213="32mi",H213="Semifinali",H213="Finale"))</f>
        <v>#REF!</v>
      </c>
      <c r="D213" s="73" t="e">
        <f>MAX($D$94:D212)+COUNTIF(G213:N213,$E$23)+AND(G213=$N$21,OR(H213="Barrage",H213="16mi",H213="8vi",H213="4ti",H213="32mi",H213="Semifinali",H213="Finale"))</f>
        <v>#REF!</v>
      </c>
      <c r="E213" s="73" t="e">
        <f>MAX($E$94:E212)+COUNTIF(G213:N213,$E$6)+AND(G213=$N$4,OR(H213="Barrage",H213="16mi",H213="8vi",H213="4ti",H213="32mi",H213="Semifinali",H213="Finale"))</f>
        <v>#REF!</v>
      </c>
      <c r="F213" s="58" t="str">
        <f t="shared" si="17"/>
        <v>Turno 3</v>
      </c>
      <c r="G213" s="72" t="e">
        <f>#REF!</f>
        <v>#REF!</v>
      </c>
      <c r="H213" s="60">
        <v>1</v>
      </c>
      <c r="I213" s="60">
        <v>2</v>
      </c>
      <c r="J213" s="66" t="e">
        <f>#REF!</f>
        <v>#REF!</v>
      </c>
      <c r="K213" s="66" t="e">
        <f>#REF!</f>
        <v>#REF!</v>
      </c>
      <c r="L213" s="66"/>
      <c r="M213" s="66"/>
      <c r="N213" s="66" t="e">
        <f>#REF!</f>
        <v>#REF!</v>
      </c>
    </row>
    <row r="214" spans="1:14">
      <c r="A214" s="58" t="e">
        <f>MAX($A$94:A213)+COUNTIF(G214:N214,$E$74)+AND(G214=$N$72,OR(H214="Barrage",H214="16mi",H214="8vi",H214="4ti",H214="32mi",H214="Semifinali",H214="Finale"))</f>
        <v>#REF!</v>
      </c>
      <c r="B214" s="58" t="e">
        <f>MAX($B$94:B213)+COUNTIF(G214:N214,$E$57)+AND(G214=$N$55,OR(H214="Barrage",H214="16mi",H214="8vi",H214="4ti",H214="32mi",H214="Semifinali",H214="Finale"))</f>
        <v>#REF!</v>
      </c>
      <c r="C214" s="73" t="e">
        <f>MAX($C$94:C213)+COUNTIF(G214:N214,$E$40)+AND(G214=$N$38,OR(H214="Barrage",H214="16mi",H214="8vi",H214="4ti",H214="32mi",H214="Semifinali",H214="Finale"))</f>
        <v>#REF!</v>
      </c>
      <c r="D214" s="73" t="e">
        <f>MAX($D$94:D213)+COUNTIF(G214:N214,$E$23)+AND(G214=$N$21,OR(H214="Barrage",H214="16mi",H214="8vi",H214="4ti",H214="32mi",H214="Semifinali",H214="Finale"))</f>
        <v>#REF!</v>
      </c>
      <c r="E214" s="73" t="e">
        <f>MAX($E$94:E213)+COUNTIF(G214:N214,$E$6)+AND(G214=$N$4,OR(H214="Barrage",H214="16mi",H214="8vi",H214="4ti",H214="32mi",H214="Semifinali",H214="Finale"))</f>
        <v>#REF!</v>
      </c>
      <c r="F214" s="58" t="str">
        <f t="shared" si="17"/>
        <v>Turno 3</v>
      </c>
      <c r="G214" s="72" t="e">
        <f>#REF!</f>
        <v>#REF!</v>
      </c>
      <c r="H214" s="60">
        <v>2</v>
      </c>
      <c r="I214" s="60">
        <v>3</v>
      </c>
      <c r="J214" s="66" t="e">
        <f>#REF!</f>
        <v>#REF!</v>
      </c>
      <c r="K214" s="66" t="e">
        <f>#REF!</f>
        <v>#REF!</v>
      </c>
      <c r="L214" s="66"/>
      <c r="M214" s="66"/>
      <c r="N214" s="66" t="e">
        <f>#REF!</f>
        <v>#REF!</v>
      </c>
    </row>
    <row r="215" spans="1:14">
      <c r="A215" s="58" t="e">
        <f>MAX($A$94:A214)+COUNTIF(G215:N215,$E$74)+AND(G215=$N$72,OR(H215="Barrage",H215="16mi",H215="8vi",H215="4ti",H215="32mi",H215="Semifinali",H215="Finale"))</f>
        <v>#REF!</v>
      </c>
      <c r="B215" s="58" t="e">
        <f>MAX($B$94:B214)+COUNTIF(G215:N215,$E$57)+AND(G215=$N$55,OR(H215="Barrage",H215="16mi",H215="8vi",H215="4ti",H215="32mi",H215="Semifinali",H215="Finale"))</f>
        <v>#REF!</v>
      </c>
      <c r="C215" s="73" t="e">
        <f>MAX($C$94:C214)+COUNTIF(G215:N215,$E$40)+AND(G215=$N$38,OR(H215="Barrage",H215="16mi",H215="8vi",H215="4ti",H215="32mi",H215="Semifinali",H215="Finale"))</f>
        <v>#REF!</v>
      </c>
      <c r="D215" s="73" t="e">
        <f>MAX($D$94:D214)+COUNTIF(G215:N215,$E$23)+AND(G215=$N$21,OR(H215="Barrage",H215="16mi",H215="8vi",H215="4ti",H215="32mi",H215="Semifinali",H215="Finale"))</f>
        <v>#REF!</v>
      </c>
      <c r="E215" s="73" t="e">
        <f>MAX($E$94:E214)+COUNTIF(G215:N215,$E$6)+AND(G215=$N$4,OR(H215="Barrage",H215="16mi",H215="8vi",H215="4ti",H215="32mi",H215="Semifinali",H215="Finale"))</f>
        <v>#REF!</v>
      </c>
      <c r="F215" s="58" t="str">
        <f t="shared" si="17"/>
        <v>Turno 3</v>
      </c>
      <c r="G215" s="72" t="e">
        <f>#REF!</f>
        <v>#REF!</v>
      </c>
      <c r="H215" s="67">
        <v>2</v>
      </c>
      <c r="I215" s="60">
        <v>4</v>
      </c>
      <c r="J215" s="66" t="e">
        <f>#REF!</f>
        <v>#REF!</v>
      </c>
      <c r="K215" s="66" t="e">
        <f>#REF!</f>
        <v>#REF!</v>
      </c>
      <c r="L215" s="66"/>
      <c r="M215" s="66"/>
      <c r="N215" s="66" t="e">
        <f>#REF!</f>
        <v>#REF!</v>
      </c>
    </row>
    <row r="216" spans="1:14">
      <c r="A216" s="58" t="e">
        <f>MAX($A$94:A215)+COUNTIF(G216:N216,$E$74)+AND(G216=$N$72,OR(H216="Barrage",H216="16mi",H216="8vi",H216="4ti",H216="32mi",H216="Semifinali",H216="Finale"))</f>
        <v>#REF!</v>
      </c>
      <c r="B216" s="58" t="e">
        <f>MAX($B$94:B215)+COUNTIF(G216:N216,$E$57)+AND(G216=$N$55,OR(H216="Barrage",H216="16mi",H216="8vi",H216="4ti",H216="32mi",H216="Semifinali",H216="Finale"))</f>
        <v>#REF!</v>
      </c>
      <c r="C216" s="73" t="e">
        <f>MAX($C$94:C215)+COUNTIF(G216:N216,$E$40)+AND(G216=$N$38,OR(H216="Barrage",H216="16mi",H216="8vi",H216="4ti",H216="32mi",H216="Semifinali",H216="Finale"))</f>
        <v>#REF!</v>
      </c>
      <c r="D216" s="73" t="e">
        <f>MAX($D$94:D215)+COUNTIF(G216:N216,$E$23)+AND(G216=$N$21,OR(H216="Barrage",H216="16mi",H216="8vi",H216="4ti",H216="32mi",H216="Semifinali",H216="Finale"))</f>
        <v>#REF!</v>
      </c>
      <c r="E216" s="73" t="e">
        <f>MAX($E$94:E215)+COUNTIF(G216:N216,$E$6)+AND(G216=$N$4,OR(H216="Barrage",H216="16mi",H216="8vi",H216="4ti",H216="32mi",H216="Semifinali",H216="Finale"))</f>
        <v>#REF!</v>
      </c>
      <c r="F216" s="58" t="str">
        <f t="shared" si="17"/>
        <v>Turno 3</v>
      </c>
      <c r="G216" s="72" t="e">
        <f>#REF!</f>
        <v>#REF!</v>
      </c>
      <c r="H216" s="67">
        <v>3</v>
      </c>
      <c r="I216" s="60">
        <v>5</v>
      </c>
      <c r="J216" s="66" t="e">
        <f>#REF!</f>
        <v>#REF!</v>
      </c>
      <c r="K216" s="66" t="e">
        <f>#REF!</f>
        <v>#REF!</v>
      </c>
      <c r="L216" s="66"/>
      <c r="M216" s="66"/>
      <c r="N216" s="66" t="e">
        <f>#REF!</f>
        <v>#REF!</v>
      </c>
    </row>
    <row r="217" spans="1:14">
      <c r="A217" s="58" t="e">
        <f>MAX($A$94:A216)+COUNTIF(G217:N217,$E$74)+AND(G217=$N$72,OR(H217="Barrage",H217="16mi",H217="8vi",H217="4ti",H217="32mi",H217="Semifinali",H217="Finale"))</f>
        <v>#REF!</v>
      </c>
      <c r="B217" s="58" t="e">
        <f>MAX($B$94:B216)+COUNTIF(G217:N217,$E$57)+AND(G217=$N$55,OR(H217="Barrage",H217="16mi",H217="8vi",H217="4ti",H217="32mi",H217="Semifinali",H217="Finale"))</f>
        <v>#REF!</v>
      </c>
      <c r="C217" s="73" t="e">
        <f>MAX($C$94:C216)+COUNTIF(G217:N217,$E$40)+AND(G217=$N$38,OR(H217="Barrage",H217="16mi",H217="8vi",H217="4ti",H217="32mi",H217="Semifinali",H217="Finale"))</f>
        <v>#REF!</v>
      </c>
      <c r="D217" s="73" t="e">
        <f>MAX($D$94:D216)+COUNTIF(G217:N217,$E$23)+AND(G217=$N$21,OR(H217="Barrage",H217="16mi",H217="8vi",H217="4ti",H217="32mi",H217="Semifinali",H217="Finale"))</f>
        <v>#REF!</v>
      </c>
      <c r="E217" s="73" t="e">
        <f>MAX($E$94:E216)+COUNTIF(G217:N217,$E$6)+AND(G217=$N$4,OR(H217="Barrage",H217="16mi",H217="8vi",H217="4ti",H217="32mi",H217="Semifinali",H217="Finale"))</f>
        <v>#REF!</v>
      </c>
      <c r="F217" s="58" t="str">
        <f t="shared" si="17"/>
        <v>Turno 3</v>
      </c>
      <c r="G217" s="72" t="e">
        <f>#REF!</f>
        <v>#REF!</v>
      </c>
      <c r="H217" s="67">
        <v>3</v>
      </c>
      <c r="I217" s="60">
        <v>6</v>
      </c>
      <c r="J217" s="66" t="e">
        <f>#REF!</f>
        <v>#REF!</v>
      </c>
      <c r="K217" s="66" t="e">
        <f>#REF!</f>
        <v>#REF!</v>
      </c>
      <c r="L217" s="66"/>
      <c r="M217" s="66"/>
      <c r="N217" s="66" t="e">
        <f>#REF!</f>
        <v>#REF!</v>
      </c>
    </row>
    <row r="218" spans="1:14">
      <c r="A218" s="58" t="e">
        <f>MAX($A$94:A217)+COUNTIF(G218:N218,$E$74)+AND(G218=$N$72,OR(H218="Barrage",H218="16mi",H218="8vi",H218="4ti",H218="32mi",H218="Semifinali",H218="Finale"))</f>
        <v>#REF!</v>
      </c>
      <c r="B218" s="58" t="e">
        <f>MAX($B$94:B217)+COUNTIF(G218:N218,$E$57)+AND(G218=$N$55,OR(H218="Barrage",H218="16mi",H218="8vi",H218="4ti",H218="32mi",H218="Semifinali",H218="Finale"))</f>
        <v>#REF!</v>
      </c>
      <c r="C218" s="73" t="e">
        <f>MAX($C$94:C217)+COUNTIF(G218:N218,$E$40)+AND(G218=$N$38,OR(H218="Barrage",H218="16mi",H218="8vi",H218="4ti",H218="32mi",H218="Semifinali",H218="Finale"))</f>
        <v>#REF!</v>
      </c>
      <c r="D218" s="73" t="e">
        <f>MAX($D$94:D217)+COUNTIF(G218:N218,$E$23)+AND(G218=$N$21,OR(H218="Barrage",H218="16mi",H218="8vi",H218="4ti",H218="32mi",H218="Semifinali",H218="Finale"))</f>
        <v>#REF!</v>
      </c>
      <c r="E218" s="73" t="e">
        <f>MAX($E$94:E217)+COUNTIF(G218:N218,$E$6)+AND(G218=$N$4,OR(H218="Barrage",H218="16mi",H218="8vi",H218="4ti",H218="32mi",H218="Semifinali",H218="Finale"))</f>
        <v>#REF!</v>
      </c>
      <c r="F218" s="58" t="str">
        <f t="shared" si="17"/>
        <v>Turno 3</v>
      </c>
      <c r="G218" s="72" t="e">
        <f>#REF!</f>
        <v>#REF!</v>
      </c>
      <c r="H218" s="67">
        <v>4</v>
      </c>
      <c r="I218" s="60">
        <v>7</v>
      </c>
      <c r="J218" s="66" t="e">
        <f>#REF!</f>
        <v>#REF!</v>
      </c>
      <c r="K218" s="66" t="e">
        <f>#REF!</f>
        <v>#REF!</v>
      </c>
      <c r="L218" s="66"/>
      <c r="M218" s="66"/>
      <c r="N218" s="66" t="e">
        <f>#REF!</f>
        <v>#REF!</v>
      </c>
    </row>
    <row r="219" spans="1:14">
      <c r="A219" s="58" t="e">
        <f>MAX($A$94:A218)+COUNTIF(G219:N219,$E$74)+AND(G219=$N$72,OR(H219="Barrage",H219="16mi",H219="8vi",H219="4ti",H219="32mi",H219="Semifinali",H219="Finale"))</f>
        <v>#REF!</v>
      </c>
      <c r="B219" s="58" t="e">
        <f>MAX($B$94:B218)+COUNTIF(G219:N219,$E$57)+AND(G219=$N$55,OR(H219="Barrage",H219="16mi",H219="8vi",H219="4ti",H219="32mi",H219="Semifinali",H219="Finale"))</f>
        <v>#REF!</v>
      </c>
      <c r="C219" s="73" t="e">
        <f>MAX($C$94:C218)+COUNTIF(G219:N219,$E$40)+AND(G219=$N$38,OR(H219="Barrage",H219="16mi",H219="8vi",H219="4ti",H219="32mi",H219="Semifinali",H219="Finale"))</f>
        <v>#REF!</v>
      </c>
      <c r="D219" s="73" t="e">
        <f>MAX($D$94:D218)+COUNTIF(G219:N219,$E$23)+AND(G219=$N$21,OR(H219="Barrage",H219="16mi",H219="8vi",H219="4ti",H219="32mi",H219="Semifinali",H219="Finale"))</f>
        <v>#REF!</v>
      </c>
      <c r="E219" s="73" t="e">
        <f>MAX($E$94:E218)+COUNTIF(G219:N219,$E$6)+AND(G219=$N$4,OR(H219="Barrage",H219="16mi",H219="8vi",H219="4ti",H219="32mi",H219="Semifinali",H219="Finale"))</f>
        <v>#REF!</v>
      </c>
      <c r="F219" s="58" t="str">
        <f t="shared" si="17"/>
        <v>Turno 3</v>
      </c>
      <c r="G219" s="72" t="e">
        <f>#REF!</f>
        <v>#REF!</v>
      </c>
      <c r="H219" s="67">
        <v>4</v>
      </c>
      <c r="I219" s="60">
        <v>8</v>
      </c>
      <c r="J219" s="66" t="e">
        <f>#REF!</f>
        <v>#REF!</v>
      </c>
      <c r="K219" s="66" t="e">
        <f>#REF!</f>
        <v>#REF!</v>
      </c>
      <c r="L219" s="66"/>
      <c r="M219" s="66"/>
      <c r="N219" s="66" t="e">
        <f>#REF!</f>
        <v>#REF!</v>
      </c>
    </row>
    <row r="220" spans="1:14">
      <c r="A220" s="58" t="e">
        <f>MAX($A$94:A219)+COUNTIF(G220:N220,$E$74)+AND(G220=$N$72,OR(H220="Barrage",H220="16mi",H220="8vi",H220="4ti",H220="32mi",H220="Semifinali",H220="Finale"))</f>
        <v>#REF!</v>
      </c>
      <c r="B220" s="58" t="e">
        <f>MAX($B$94:B219)+COUNTIF(G220:N220,$E$57)+AND(G220=$N$55,OR(H220="Barrage",H220="16mi",H220="8vi",H220="4ti",H220="32mi",H220="Semifinali",H220="Finale"))</f>
        <v>#REF!</v>
      </c>
      <c r="C220" s="73" t="e">
        <f>MAX($C$94:C219)+COUNTIF(G220:N220,$E$40)+AND(G220=$N$38,OR(H220="Barrage",H220="16mi",H220="8vi",H220="4ti",H220="32mi",H220="Semifinali",H220="Finale"))</f>
        <v>#REF!</v>
      </c>
      <c r="D220" s="73" t="e">
        <f>MAX($D$94:D219)+COUNTIF(G220:N220,$E$23)+AND(G220=$N$21,OR(H220="Barrage",H220="16mi",H220="8vi",H220="4ti",H220="32mi",H220="Semifinali",H220="Finale"))</f>
        <v>#REF!</v>
      </c>
      <c r="E220" s="73" t="e">
        <f>MAX($E$94:E219)+COUNTIF(G220:N220,$E$6)+AND(G220=$N$4,OR(H220="Barrage",H220="16mi",H220="8vi",H220="4ti",H220="32mi",H220="Semifinali",H220="Finale"))</f>
        <v>#REF!</v>
      </c>
      <c r="F220" s="58" t="str">
        <f t="shared" si="17"/>
        <v>Turno 3</v>
      </c>
      <c r="G220" s="72" t="e">
        <f>#REF!</f>
        <v>#REF!</v>
      </c>
      <c r="H220" s="67">
        <v>5</v>
      </c>
      <c r="I220" s="60">
        <v>9</v>
      </c>
      <c r="J220" s="66" t="e">
        <f>#REF!</f>
        <v>#REF!</v>
      </c>
      <c r="K220" s="66" t="e">
        <f>#REF!</f>
        <v>#REF!</v>
      </c>
      <c r="L220" s="66"/>
      <c r="M220" s="66"/>
      <c r="N220" s="66" t="e">
        <f>#REF!</f>
        <v>#REF!</v>
      </c>
    </row>
    <row r="221" spans="1:14">
      <c r="A221" s="58" t="e">
        <f>MAX($A$94:A220)+COUNTIF(G221:N221,$E$74)+AND(G221=$N$72,OR(H221="Barrage",H221="16mi",H221="8vi",H221="4ti",H221="32mi",H221="Semifinali",H221="Finale"))</f>
        <v>#REF!</v>
      </c>
      <c r="B221" s="58" t="e">
        <f>MAX($B$94:B220)+COUNTIF(G221:N221,$E$57)+AND(G221=$N$55,OR(H221="Barrage",H221="16mi",H221="8vi",H221="4ti",H221="32mi",H221="Semifinali",H221="Finale"))</f>
        <v>#REF!</v>
      </c>
      <c r="C221" s="73" t="e">
        <f>MAX($C$94:C220)+COUNTIF(G221:N221,$E$40)+AND(G221=$N$38,OR(H221="Barrage",H221="16mi",H221="8vi",H221="4ti",H221="32mi",H221="Semifinali",H221="Finale"))</f>
        <v>#REF!</v>
      </c>
      <c r="D221" s="73" t="e">
        <f>MAX($D$94:D220)+COUNTIF(G221:N221,$E$23)+AND(G221=$N$21,OR(H221="Barrage",H221="16mi",H221="8vi",H221="4ti",H221="32mi",H221="Semifinali",H221="Finale"))</f>
        <v>#REF!</v>
      </c>
      <c r="E221" s="73" t="e">
        <f>MAX($E$94:E220)+COUNTIF(G221:N221,$E$6)+AND(G221=$N$4,OR(H221="Barrage",H221="16mi",H221="8vi",H221="4ti",H221="32mi",H221="Semifinali",H221="Finale"))</f>
        <v>#REF!</v>
      </c>
      <c r="F221" s="58" t="str">
        <f t="shared" si="17"/>
        <v>Turno 3</v>
      </c>
      <c r="G221" s="72" t="e">
        <f>#REF!</f>
        <v>#REF!</v>
      </c>
      <c r="H221" s="67">
        <v>5</v>
      </c>
      <c r="I221" s="60">
        <v>10</v>
      </c>
      <c r="J221" s="66" t="e">
        <f>#REF!</f>
        <v>#REF!</v>
      </c>
      <c r="K221" s="66" t="e">
        <f>#REF!</f>
        <v>#REF!</v>
      </c>
      <c r="L221" s="66"/>
      <c r="M221" s="66"/>
      <c r="N221" s="66" t="e">
        <f>#REF!</f>
        <v>#REF!</v>
      </c>
    </row>
    <row r="222" spans="1:14">
      <c r="A222" s="58" t="e">
        <f>MAX($A$94:A221)+COUNTIF(G222:N222,$E$74)+AND(G222=$N$72,OR(H222="Barrage",H222="16mi",H222="8vi",H222="4ti",H222="32mi",H222="Semifinali",H222="Finale"))</f>
        <v>#REF!</v>
      </c>
      <c r="B222" s="58" t="e">
        <f>MAX($B$94:B221)+COUNTIF(G222:N222,$E$57)+AND(G222=$N$55,OR(H222="Barrage",H222="16mi",H222="8vi",H222="4ti",H222="32mi",H222="Semifinali",H222="Finale"))</f>
        <v>#REF!</v>
      </c>
      <c r="C222" s="73" t="e">
        <f>MAX($C$94:C221)+COUNTIF(G222:N222,$E$40)+AND(G222=$N$38,OR(H222="Barrage",H222="16mi",H222="8vi",H222="4ti",H222="32mi",H222="Semifinali",H222="Finale"))</f>
        <v>#REF!</v>
      </c>
      <c r="D222" s="73" t="e">
        <f>MAX($D$94:D221)+COUNTIF(G222:N222,$E$23)+AND(G222=$N$21,OR(H222="Barrage",H222="16mi",H222="8vi",H222="4ti",H222="32mi",H222="Semifinali",H222="Finale"))</f>
        <v>#REF!</v>
      </c>
      <c r="E222" s="73" t="e">
        <f>MAX($E$94:E221)+COUNTIF(G222:N222,$E$6)+AND(G222=$N$4,OR(H222="Barrage",H222="16mi",H222="8vi",H222="4ti",H222="32mi",H222="Semifinali",H222="Finale"))</f>
        <v>#REF!</v>
      </c>
      <c r="F222" s="58" t="str">
        <f t="shared" si="17"/>
        <v>Turno 3</v>
      </c>
      <c r="G222" s="72" t="e">
        <f>#REF!</f>
        <v>#REF!</v>
      </c>
      <c r="H222" s="67">
        <v>6</v>
      </c>
      <c r="I222" s="60">
        <v>11</v>
      </c>
      <c r="J222" s="66" t="e">
        <f>#REF!</f>
        <v>#REF!</v>
      </c>
      <c r="K222" s="66" t="e">
        <f>#REF!</f>
        <v>#REF!</v>
      </c>
      <c r="L222" s="66"/>
      <c r="M222" s="66"/>
      <c r="N222" s="66" t="e">
        <f>#REF!</f>
        <v>#REF!</v>
      </c>
    </row>
    <row r="223" spans="1:14">
      <c r="A223" s="58" t="e">
        <f>MAX($A$94:A222)+COUNTIF(G223:N223,$E$74)+AND(G223=$N$72,OR(H223="Barrage",H223="16mi",H223="8vi",H223="4ti",H223="32mi",H223="Semifinali",H223="Finale"))</f>
        <v>#REF!</v>
      </c>
      <c r="B223" s="58" t="e">
        <f>MAX($B$94:B222)+COUNTIF(G223:N223,$E$57)+AND(G223=$N$55,OR(H223="Barrage",H223="16mi",H223="8vi",H223="4ti",H223="32mi",H223="Semifinali",H223="Finale"))</f>
        <v>#REF!</v>
      </c>
      <c r="C223" s="73" t="e">
        <f>MAX($C$94:C222)+COUNTIF(G223:N223,$E$40)+AND(G223=$N$38,OR(H223="Barrage",H223="16mi",H223="8vi",H223="4ti",H223="32mi",H223="Semifinali",H223="Finale"))</f>
        <v>#REF!</v>
      </c>
      <c r="D223" s="73" t="e">
        <f>MAX($D$94:D222)+COUNTIF(G223:N223,$E$23)+AND(G223=$N$21,OR(H223="Barrage",H223="16mi",H223="8vi",H223="4ti",H223="32mi",H223="Semifinali",H223="Finale"))</f>
        <v>#REF!</v>
      </c>
      <c r="E223" s="73" t="e">
        <f>MAX($E$94:E222)+COUNTIF(G223:N223,$E$6)+AND(G223=$N$4,OR(H223="Barrage",H223="16mi",H223="8vi",H223="4ti",H223="32mi",H223="Semifinali",H223="Finale"))</f>
        <v>#REF!</v>
      </c>
      <c r="F223" s="58" t="str">
        <f t="shared" si="17"/>
        <v>Turno 3</v>
      </c>
      <c r="G223" s="72" t="e">
        <f>#REF!</f>
        <v>#REF!</v>
      </c>
      <c r="H223" s="67">
        <v>6</v>
      </c>
      <c r="I223" s="60">
        <v>12</v>
      </c>
      <c r="J223" s="66" t="e">
        <f>#REF!</f>
        <v>#REF!</v>
      </c>
      <c r="K223" s="66" t="e">
        <f>#REF!</f>
        <v>#REF!</v>
      </c>
      <c r="L223" s="66"/>
      <c r="M223" s="66"/>
      <c r="N223" s="66" t="e">
        <f>#REF!</f>
        <v>#REF!</v>
      </c>
    </row>
    <row r="224" spans="1:14">
      <c r="A224" s="58" t="e">
        <f>MAX($A$94:A223)+COUNTIF(G224:N224,$E$74)+AND(G224=$N$72,OR(H224="Barrage",H224="16mi",H224="8vi",H224="4ti",H224="32mi",H224="Semifinali",H224="Finale"))</f>
        <v>#REF!</v>
      </c>
      <c r="B224" s="58" t="e">
        <f>MAX($B$94:B223)+COUNTIF(G224:N224,$E$57)+AND(G224=$N$55,OR(H224="Barrage",H224="16mi",H224="8vi",H224="4ti",H224="32mi",H224="Semifinali",H224="Finale"))</f>
        <v>#REF!</v>
      </c>
      <c r="C224" s="73" t="e">
        <f>MAX($C$94:C223)+COUNTIF(G224:N224,$E$40)+AND(G224=$N$38,OR(H224="Barrage",H224="16mi",H224="8vi",H224="4ti",H224="32mi",H224="Semifinali",H224="Finale"))</f>
        <v>#REF!</v>
      </c>
      <c r="D224" s="73" t="e">
        <f>MAX($D$94:D223)+COUNTIF(G224:N224,$E$23)+AND(G224=$N$21,OR(H224="Barrage",H224="16mi",H224="8vi",H224="4ti",H224="32mi",H224="Semifinali",H224="Finale"))</f>
        <v>#REF!</v>
      </c>
      <c r="E224" s="73" t="e">
        <f>MAX($E$94:E223)+COUNTIF(G224:N224,$E$6)+AND(G224=$N$4,OR(H224="Barrage",H224="16mi",H224="8vi",H224="4ti",H224="32mi",H224="Semifinali",H224="Finale"))</f>
        <v>#REF!</v>
      </c>
      <c r="F224" s="58" t="str">
        <f t="shared" si="17"/>
        <v>Turno 3</v>
      </c>
      <c r="G224" s="61" t="e">
        <f>#REF!</f>
        <v>#REF!</v>
      </c>
      <c r="H224" s="67">
        <v>1</v>
      </c>
      <c r="I224" s="60">
        <v>13</v>
      </c>
      <c r="J224" s="66" t="str">
        <f>Esordienti!A14</f>
        <v>CURRO' SALVATORE</v>
      </c>
      <c r="K224" s="66" t="str">
        <f>Esordienti!B14</f>
        <v>LO PRESTI RICCARDO</v>
      </c>
      <c r="L224" s="66"/>
      <c r="M224" s="66"/>
      <c r="N224" s="66">
        <f>Esordienti!N14</f>
        <v>0</v>
      </c>
    </row>
    <row r="225" spans="1:14">
      <c r="A225" s="58" t="e">
        <f>MAX($A$94:A224)+COUNTIF(G225:N225,$E$74)+AND(G225=$N$72,OR(H225="Barrage",H225="16mi",H225="8vi",H225="4ti",H225="32mi",H225="Semifinali",H225="Finale"))</f>
        <v>#REF!</v>
      </c>
      <c r="B225" s="58" t="e">
        <f>MAX($B$94:B224)+COUNTIF(G225:N225,$E$57)+AND(G225=$N$55,OR(H225="Barrage",H225="16mi",H225="8vi",H225="4ti",H225="32mi",H225="Semifinali",H225="Finale"))</f>
        <v>#REF!</v>
      </c>
      <c r="C225" s="73" t="e">
        <f>MAX($C$94:C224)+COUNTIF(G225:N225,$E$40)+AND(G225=$N$38,OR(H225="Barrage",H225="16mi",H225="8vi",H225="4ti",H225="32mi",H225="Semifinali",H225="Finale"))</f>
        <v>#REF!</v>
      </c>
      <c r="D225" s="73" t="e">
        <f>MAX($D$94:D224)+COUNTIF(G225:N225,$E$23)+AND(G225=$N$21,OR(H225="Barrage",H225="16mi",H225="8vi",H225="4ti",H225="32mi",H225="Semifinali",H225="Finale"))</f>
        <v>#REF!</v>
      </c>
      <c r="E225" s="73" t="e">
        <f>MAX($E$94:E224)+COUNTIF(G225:N225,$E$6)+AND(G225=$N$4,OR(H225="Barrage",H225="16mi",H225="8vi",H225="4ti",H225="32mi",H225="Semifinali",H225="Finale"))</f>
        <v>#REF!</v>
      </c>
      <c r="F225" s="58" t="str">
        <f t="shared" si="17"/>
        <v>Turno 3</v>
      </c>
      <c r="G225" s="61" t="e">
        <f>#REF!</f>
        <v>#REF!</v>
      </c>
      <c r="H225" s="67">
        <v>2</v>
      </c>
      <c r="I225" s="60">
        <v>14</v>
      </c>
      <c r="J225" s="66" t="str">
        <f>Esordienti!A25</f>
        <v>DILETTI ALESSANDRO</v>
      </c>
      <c r="K225" s="66" t="str">
        <f>Esordienti!B25</f>
        <v>AMATA BIAGIO</v>
      </c>
      <c r="L225" s="66"/>
      <c r="M225" s="66"/>
      <c r="N225" s="66">
        <f>Esordienti!N25</f>
        <v>0</v>
      </c>
    </row>
    <row r="226" spans="1:14">
      <c r="A226" s="58" t="e">
        <f>MAX($A$94:A225)+COUNTIF(G226:N226,$E$74)+AND(G226=$N$72,OR(H226="Barrage",H226="16mi",H226="8vi",H226="4ti",H226="32mi",H226="Semifinali",H226="Finale"))</f>
        <v>#REF!</v>
      </c>
      <c r="B226" s="58" t="e">
        <f>MAX($B$94:B225)+COUNTIF(G226:N226,$E$57)+AND(G226=$N$55,OR(H226="Barrage",H226="16mi",H226="8vi",H226="4ti",H226="32mi",H226="Semifinali",H226="Finale"))</f>
        <v>#REF!</v>
      </c>
      <c r="C226" s="73" t="e">
        <f>MAX($C$94:C225)+COUNTIF(G226:N226,$E$40)+AND(G226=$N$38,OR(H226="Barrage",H226="16mi",H226="8vi",H226="4ti",H226="32mi",H226="Semifinali",H226="Finale"))</f>
        <v>#REF!</v>
      </c>
      <c r="D226" s="73" t="e">
        <f>MAX($D$94:D225)+COUNTIF(G226:N226,$E$23)+AND(G226=$N$21,OR(H226="Barrage",H226="16mi",H226="8vi",H226="4ti",H226="32mi",H226="Semifinali",H226="Finale"))</f>
        <v>#REF!</v>
      </c>
      <c r="E226" s="73" t="e">
        <f>MAX($E$94:E225)+COUNTIF(G226:N226,$E$6)+AND(G226=$N$4,OR(H226="Barrage",H226="16mi",H226="8vi",H226="4ti",H226="32mi",H226="Semifinali",H226="Finale"))</f>
        <v>#REF!</v>
      </c>
      <c r="F226" s="58" t="str">
        <f t="shared" ref="F226:F289" si="18">F225</f>
        <v>Turno 3</v>
      </c>
      <c r="G226" s="61" t="e">
        <f>#REF!</f>
        <v>#REF!</v>
      </c>
      <c r="H226" s="67">
        <v>3</v>
      </c>
      <c r="I226" s="60">
        <v>15</v>
      </c>
      <c r="J226" s="66" t="e">
        <f>Esordienti!#REF!</f>
        <v>#REF!</v>
      </c>
      <c r="K226" s="66" t="e">
        <f>Esordienti!#REF!</f>
        <v>#REF!</v>
      </c>
      <c r="L226" s="66"/>
      <c r="M226" s="66"/>
      <c r="N226" s="66" t="e">
        <f>Esordienti!#REF!</f>
        <v>#REF!</v>
      </c>
    </row>
    <row r="227" spans="1:14">
      <c r="A227" s="58" t="e">
        <f>MAX($A$94:A226)+COUNTIF(G227:N227,$E$74)+AND(G227=$N$72,OR(H227="Barrage",H227="16mi",H227="8vi",H227="4ti",H227="32mi",H227="Semifinali",H227="Finale"))</f>
        <v>#REF!</v>
      </c>
      <c r="B227" s="58" t="e">
        <f>MAX($B$94:B226)+COUNTIF(G227:N227,$E$57)+AND(G227=$N$55,OR(H227="Barrage",H227="16mi",H227="8vi",H227="4ti",H227="32mi",H227="Semifinali",H227="Finale"))</f>
        <v>#REF!</v>
      </c>
      <c r="C227" s="73" t="e">
        <f>MAX($C$94:C226)+COUNTIF(G227:N227,$E$40)+AND(G227=$N$38,OR(H227="Barrage",H227="16mi",H227="8vi",H227="4ti",H227="32mi",H227="Semifinali",H227="Finale"))</f>
        <v>#REF!</v>
      </c>
      <c r="D227" s="73" t="e">
        <f>MAX($D$94:D226)+COUNTIF(G227:N227,$E$23)+AND(G227=$N$21,OR(H227="Barrage",H227="16mi",H227="8vi",H227="4ti",H227="32mi",H227="Semifinali",H227="Finale"))</f>
        <v>#REF!</v>
      </c>
      <c r="E227" s="73" t="e">
        <f>MAX($E$94:E226)+COUNTIF(G227:N227,$E$6)+AND(G227=$N$4,OR(H227="Barrage",H227="16mi",H227="8vi",H227="4ti",H227="32mi",H227="Semifinali",H227="Finale"))</f>
        <v>#REF!</v>
      </c>
      <c r="F227" s="58" t="str">
        <f t="shared" si="18"/>
        <v>Turno 3</v>
      </c>
      <c r="G227" s="61" t="e">
        <f>#REF!</f>
        <v>#REF!</v>
      </c>
      <c r="H227" s="67">
        <v>4</v>
      </c>
      <c r="I227" s="60">
        <v>16</v>
      </c>
      <c r="J227" s="66" t="e">
        <f>Esordienti!#REF!</f>
        <v>#REF!</v>
      </c>
      <c r="K227" s="66" t="e">
        <f>Esordienti!#REF!</f>
        <v>#REF!</v>
      </c>
      <c r="L227" s="66"/>
      <c r="M227" s="66"/>
      <c r="N227" s="66" t="e">
        <f>Esordienti!#REF!</f>
        <v>#REF!</v>
      </c>
    </row>
    <row r="228" spans="1:14">
      <c r="A228" s="58" t="e">
        <f>MAX($A$94:A227)+COUNTIF(G228:N228,$E$74)+AND(G228=$N$72,OR(H228="Barrage",H228="16mi",H228="8vi",H228="4ti",H228="32mi",H228="Semifinali",H228="Finale"))</f>
        <v>#REF!</v>
      </c>
      <c r="B228" s="58" t="e">
        <f>MAX($B$94:B227)+COUNTIF(G228:N228,$E$57)+AND(G228=$N$55,OR(H228="Barrage",H228="16mi",H228="8vi",H228="4ti",H228="32mi",H228="Semifinali",H228="Finale"))</f>
        <v>#REF!</v>
      </c>
      <c r="C228" s="73" t="e">
        <f>MAX($C$94:C227)+COUNTIF(G228:N228,$E$40)+AND(G228=$N$38,OR(H228="Barrage",H228="16mi",H228="8vi",H228="4ti",H228="32mi",H228="Semifinali",H228="Finale"))</f>
        <v>#REF!</v>
      </c>
      <c r="D228" s="73" t="e">
        <f>MAX($D$94:D227)+COUNTIF(G228:N228,$E$23)+AND(G228=$N$21,OR(H228="Barrage",H228="16mi",H228="8vi",H228="4ti",H228="32mi",H228="Semifinali",H228="Finale"))</f>
        <v>#REF!</v>
      </c>
      <c r="E228" s="73" t="e">
        <f>MAX($E$94:E227)+COUNTIF(G228:N228,$E$6)+AND(G228=$N$4,OR(H228="Barrage",H228="16mi",H228="8vi",H228="4ti",H228="32mi",H228="Semifinali",H228="Finale"))</f>
        <v>#REF!</v>
      </c>
      <c r="F228" s="58" t="str">
        <f t="shared" si="18"/>
        <v>Turno 3</v>
      </c>
      <c r="G228" s="61" t="e">
        <f>#REF!</f>
        <v>#REF!</v>
      </c>
      <c r="H228" s="67">
        <v>5</v>
      </c>
      <c r="I228" s="60">
        <v>17</v>
      </c>
      <c r="J228" s="66" t="e">
        <f>Esordienti!#REF!</f>
        <v>#REF!</v>
      </c>
      <c r="K228" s="66" t="e">
        <f>Esordienti!#REF!</f>
        <v>#REF!</v>
      </c>
      <c r="L228" s="66"/>
      <c r="M228" s="66"/>
      <c r="N228" s="66" t="e">
        <f>Esordienti!#REF!</f>
        <v>#REF!</v>
      </c>
    </row>
    <row r="229" spans="1:14">
      <c r="A229" s="58" t="e">
        <f>MAX($A$94:A228)+COUNTIF(G229:N229,$E$74)+AND(G229=$N$72,OR(H229="Barrage",H229="16mi",H229="8vi",H229="4ti",H229="32mi",H229="Semifinali",H229="Finale"))</f>
        <v>#REF!</v>
      </c>
      <c r="B229" s="58" t="e">
        <f>MAX($B$94:B228)+COUNTIF(G229:N229,$E$57)+AND(G229=$N$55,OR(H229="Barrage",H229="16mi",H229="8vi",H229="4ti",H229="32mi",H229="Semifinali",H229="Finale"))</f>
        <v>#REF!</v>
      </c>
      <c r="C229" s="73" t="e">
        <f>MAX($C$94:C228)+COUNTIF(G229:N229,$E$40)+AND(G229=$N$38,OR(H229="Barrage",H229="16mi",H229="8vi",H229="4ti",H229="32mi",H229="Semifinali",H229="Finale"))</f>
        <v>#REF!</v>
      </c>
      <c r="D229" s="73" t="e">
        <f>MAX($D$94:D228)+COUNTIF(G229:N229,$E$23)+AND(G229=$N$21,OR(H229="Barrage",H229="16mi",H229="8vi",H229="4ti",H229="32mi",H229="Semifinali",H229="Finale"))</f>
        <v>#REF!</v>
      </c>
      <c r="E229" s="73" t="e">
        <f>MAX($E$94:E228)+COUNTIF(G229:N229,$E$6)+AND(G229=$N$4,OR(H229="Barrage",H229="16mi",H229="8vi",H229="4ti",H229="32mi",H229="Semifinali",H229="Finale"))</f>
        <v>#REF!</v>
      </c>
      <c r="F229" s="58" t="str">
        <f t="shared" si="18"/>
        <v>Turno 3</v>
      </c>
      <c r="G229" s="61" t="e">
        <f>#REF!</f>
        <v>#REF!</v>
      </c>
      <c r="H229" s="67">
        <v>6</v>
      </c>
      <c r="I229" s="60">
        <v>18</v>
      </c>
      <c r="J229" s="66" t="e">
        <f>Esordienti!#REF!</f>
        <v>#REF!</v>
      </c>
      <c r="K229" s="66" t="e">
        <f>Esordienti!#REF!</f>
        <v>#REF!</v>
      </c>
      <c r="L229" s="66"/>
      <c r="M229" s="66"/>
      <c r="N229" s="66" t="e">
        <f>Esordienti!#REF!</f>
        <v>#REF!</v>
      </c>
    </row>
    <row r="230" spans="1:14">
      <c r="A230" s="58" t="e">
        <f>MAX($A$94:A229)+COUNTIF(G230:N230,$E$74)+AND(G230=$N$72,OR(H230="Barrage",H230="16mi",H230="8vi",H230="4ti",H230="32mi",H230="Semifinali",H230="Finale"))</f>
        <v>#REF!</v>
      </c>
      <c r="B230" s="58" t="e">
        <f>MAX($B$94:B229)+COUNTIF(G230:N230,$E$57)+AND(G230=$N$55,OR(H230="Barrage",H230="16mi",H230="8vi",H230="4ti",H230="32mi",H230="Semifinali",H230="Finale"))</f>
        <v>#REF!</v>
      </c>
      <c r="C230" s="73" t="e">
        <f>MAX($C$94:C229)+COUNTIF(G230:N230,$E$40)+AND(G230=$N$38,OR(H230="Barrage",H230="16mi",H230="8vi",H230="4ti",H230="32mi",H230="Semifinali",H230="Finale"))</f>
        <v>#REF!</v>
      </c>
      <c r="D230" s="73" t="e">
        <f>MAX($D$94:D229)+COUNTIF(G230:N230,$E$23)+AND(G230=$N$21,OR(H230="Barrage",H230="16mi",H230="8vi",H230="4ti",H230="32mi",H230="Semifinali",H230="Finale"))</f>
        <v>#REF!</v>
      </c>
      <c r="E230" s="73" t="e">
        <f>MAX($E$94:E229)+COUNTIF(G230:N230,$E$6)+AND(G230=$N$4,OR(H230="Barrage",H230="16mi",H230="8vi",H230="4ti",H230="32mi",H230="Semifinali",H230="Finale"))</f>
        <v>#REF!</v>
      </c>
      <c r="F230" s="58" t="str">
        <f t="shared" si="18"/>
        <v>Turno 3</v>
      </c>
      <c r="G230" s="61" t="e">
        <f>#REF!</f>
        <v>#REF!</v>
      </c>
      <c r="H230" s="67">
        <v>7</v>
      </c>
      <c r="I230" s="60">
        <v>19</v>
      </c>
      <c r="J230" s="66" t="e">
        <f>Esordienti!#REF!</f>
        <v>#REF!</v>
      </c>
      <c r="K230" s="66" t="e">
        <f>Esordienti!#REF!</f>
        <v>#REF!</v>
      </c>
      <c r="L230" s="66"/>
      <c r="M230" s="66"/>
      <c r="N230" s="66" t="e">
        <f>Esordienti!#REF!</f>
        <v>#REF!</v>
      </c>
    </row>
    <row r="231" spans="1:14">
      <c r="A231" s="58" t="e">
        <f>MAX($A$94:A230)+COUNTIF(G231:N231,$E$74)+AND(G231=$N$72,OR(H231="Barrage",H231="16mi",H231="8vi",H231="4ti",H231="32mi",H231="Semifinali",H231="Finale"))</f>
        <v>#REF!</v>
      </c>
      <c r="B231" s="58" t="e">
        <f>MAX($B$94:B230)+COUNTIF(G231:N231,$E$57)+AND(G231=$N$55,OR(H231="Barrage",H231="16mi",H231="8vi",H231="4ti",H231="32mi",H231="Semifinali",H231="Finale"))</f>
        <v>#REF!</v>
      </c>
      <c r="C231" s="73" t="e">
        <f>MAX($C$94:C230)+COUNTIF(G231:N231,$E$40)+AND(G231=$N$38,OR(H231="Barrage",H231="16mi",H231="8vi",H231="4ti",H231="32mi",H231="Semifinali",H231="Finale"))</f>
        <v>#REF!</v>
      </c>
      <c r="D231" s="73" t="e">
        <f>MAX($D$94:D230)+COUNTIF(G231:N231,$E$23)+AND(G231=$N$21,OR(H231="Barrage",H231="16mi",H231="8vi",H231="4ti",H231="32mi",H231="Semifinali",H231="Finale"))</f>
        <v>#REF!</v>
      </c>
      <c r="E231" s="73" t="e">
        <f>MAX($E$94:E230)+COUNTIF(G231:N231,$E$6)+AND(G231=$N$4,OR(H231="Barrage",H231="16mi",H231="8vi",H231="4ti",H231="32mi",H231="Semifinali",H231="Finale"))</f>
        <v>#REF!</v>
      </c>
      <c r="F231" s="58" t="str">
        <f t="shared" si="18"/>
        <v>Turno 3</v>
      </c>
      <c r="G231" s="61" t="e">
        <f>#REF!</f>
        <v>#REF!</v>
      </c>
      <c r="H231" s="67">
        <v>8</v>
      </c>
      <c r="I231" s="60">
        <v>20</v>
      </c>
      <c r="J231" s="66" t="e">
        <f>Esordienti!#REF!</f>
        <v>#REF!</v>
      </c>
      <c r="K231" s="66" t="e">
        <f>Esordienti!#REF!</f>
        <v>#REF!</v>
      </c>
      <c r="L231" s="66"/>
      <c r="M231" s="66"/>
      <c r="N231" s="66" t="e">
        <f>Esordienti!#REF!</f>
        <v>#REF!</v>
      </c>
    </row>
    <row r="232" spans="1:14">
      <c r="A232" s="58" t="e">
        <f>MAX($A$94:A231)+COUNTIF(G232:N232,$E$74)+AND(G232=$N$72,OR(H232="Barrage",H232="16mi",H232="8vi",H232="4ti",H232="32mi",H232="Semifinali",H232="Finale"))</f>
        <v>#REF!</v>
      </c>
      <c r="B232" s="58" t="e">
        <f>MAX($B$94:B231)+COUNTIF(G232:N232,$E$57)+AND(G232=$N$55,OR(H232="Barrage",H232="16mi",H232="8vi",H232="4ti",H232="32mi",H232="Semifinali",H232="Finale"))</f>
        <v>#REF!</v>
      </c>
      <c r="C232" s="73" t="e">
        <f>MAX($C$94:C231)+COUNTIF(G232:N232,$E$40)+AND(G232=$N$38,OR(H232="Barrage",H232="16mi",H232="8vi",H232="4ti",H232="32mi",H232="Semifinali",H232="Finale"))</f>
        <v>#REF!</v>
      </c>
      <c r="D232" s="73" t="e">
        <f>MAX($D$94:D231)+COUNTIF(G232:N232,$E$23)+AND(G232=$N$21,OR(H232="Barrage",H232="16mi",H232="8vi",H232="4ti",H232="32mi",H232="Semifinali",H232="Finale"))</f>
        <v>#REF!</v>
      </c>
      <c r="E232" s="73" t="e">
        <f>MAX($E$94:E231)+COUNTIF(G232:N232,$E$6)+AND(G232=$N$4,OR(H232="Barrage",H232="16mi",H232="8vi",H232="4ti",H232="32mi",H232="Semifinali",H232="Finale"))</f>
        <v>#REF!</v>
      </c>
      <c r="F232" s="58" t="str">
        <f t="shared" si="18"/>
        <v>Turno 3</v>
      </c>
      <c r="G232" s="61" t="e">
        <f>#REF!</f>
        <v>#REF!</v>
      </c>
      <c r="H232" s="67">
        <v>9</v>
      </c>
      <c r="I232" s="60">
        <v>21</v>
      </c>
      <c r="J232" s="66" t="e">
        <f>Esordienti!#REF!</f>
        <v>#REF!</v>
      </c>
      <c r="K232" s="66" t="e">
        <f>Esordienti!#REF!</f>
        <v>#REF!</v>
      </c>
      <c r="L232" s="66"/>
      <c r="M232" s="66"/>
      <c r="N232" s="66" t="e">
        <f>Esordienti!#REF!</f>
        <v>#REF!</v>
      </c>
    </row>
    <row r="233" spans="1:14">
      <c r="A233" s="58" t="e">
        <f>MAX($A$94:A232)+COUNTIF(G233:N233,$E$74)+AND(G233=$N$72,OR(H233="Barrage",H233="16mi",H233="8vi",H233="4ti",H233="32mi",H233="Semifinali",H233="Finale"))</f>
        <v>#REF!</v>
      </c>
      <c r="B233" s="58" t="e">
        <f>MAX($B$94:B232)+COUNTIF(G233:N233,$E$57)+AND(G233=$N$55,OR(H233="Barrage",H233="16mi",H233="8vi",H233="4ti",H233="32mi",H233="Semifinali",H233="Finale"))</f>
        <v>#REF!</v>
      </c>
      <c r="C233" s="73" t="e">
        <f>MAX($C$94:C232)+COUNTIF(G233:N233,$E$40)+AND(G233=$N$38,OR(H233="Barrage",H233="16mi",H233="8vi",H233="4ti",H233="32mi",H233="Semifinali",H233="Finale"))</f>
        <v>#REF!</v>
      </c>
      <c r="D233" s="73" t="e">
        <f>MAX($D$94:D232)+COUNTIF(G233:N233,$E$23)+AND(G233=$N$21,OR(H233="Barrage",H233="16mi",H233="8vi",H233="4ti",H233="32mi",H233="Semifinali",H233="Finale"))</f>
        <v>#REF!</v>
      </c>
      <c r="E233" s="73" t="e">
        <f>MAX($E$94:E232)+COUNTIF(G233:N233,$E$6)+AND(G233=$N$4,OR(H233="Barrage",H233="16mi",H233="8vi",H233="4ti",H233="32mi",H233="Semifinali",H233="Finale"))</f>
        <v>#REF!</v>
      </c>
      <c r="F233" s="58" t="str">
        <f t="shared" si="18"/>
        <v>Turno 3</v>
      </c>
      <c r="G233" s="61" t="e">
        <f>#REF!</f>
        <v>#REF!</v>
      </c>
      <c r="H233" s="67">
        <v>10</v>
      </c>
      <c r="I233" s="60">
        <v>22</v>
      </c>
      <c r="J233" s="66" t="e">
        <f>Esordienti!#REF!</f>
        <v>#REF!</v>
      </c>
      <c r="K233" s="66" t="e">
        <f>Esordienti!#REF!</f>
        <v>#REF!</v>
      </c>
      <c r="L233" s="66"/>
      <c r="M233" s="66"/>
      <c r="N233" s="66" t="e">
        <f>Esordienti!#REF!</f>
        <v>#REF!</v>
      </c>
    </row>
    <row r="234" spans="1:14">
      <c r="A234" s="58" t="e">
        <f>MAX($A$94:A233)+COUNTIF(G234:N234,$E$74)+AND(G234=$N$72,OR(H234="Barrage",H234="16mi",H234="8vi",H234="4ti",H234="32mi",H234="Semifinali",H234="Finale"))</f>
        <v>#REF!</v>
      </c>
      <c r="B234" s="58" t="e">
        <f>MAX($B$94:B233)+COUNTIF(G234:N234,$E$57)+AND(G234=$N$55,OR(H234="Barrage",H234="16mi",H234="8vi",H234="4ti",H234="32mi",H234="Semifinali",H234="Finale"))</f>
        <v>#REF!</v>
      </c>
      <c r="C234" s="73" t="e">
        <f>MAX($C$94:C233)+COUNTIF(G234:N234,$E$40)+AND(G234=$N$38,OR(H234="Barrage",H234="16mi",H234="8vi",H234="4ti",H234="32mi",H234="Semifinali",H234="Finale"))</f>
        <v>#REF!</v>
      </c>
      <c r="D234" s="73" t="e">
        <f>MAX($D$94:D233)+COUNTIF(G234:N234,$E$23)+AND(G234=$N$21,OR(H234="Barrage",H234="16mi",H234="8vi",H234="4ti",H234="32mi",H234="Semifinali",H234="Finale"))</f>
        <v>#REF!</v>
      </c>
      <c r="E234" s="73" t="e">
        <f>MAX($E$94:E233)+COUNTIF(G234:N234,$E$6)+AND(G234=$N$4,OR(H234="Barrage",H234="16mi",H234="8vi",H234="4ti",H234="32mi",H234="Semifinali",H234="Finale"))</f>
        <v>#REF!</v>
      </c>
      <c r="F234" s="58" t="str">
        <f t="shared" si="18"/>
        <v>Turno 3</v>
      </c>
      <c r="G234" s="61" t="e">
        <f>#REF!</f>
        <v>#REF!</v>
      </c>
      <c r="H234" s="67">
        <v>11</v>
      </c>
      <c r="I234" s="60">
        <v>23</v>
      </c>
      <c r="J234" s="66" t="e">
        <f>Esordienti!#REF!</f>
        <v>#REF!</v>
      </c>
      <c r="K234" s="66" t="e">
        <f>Esordienti!#REF!</f>
        <v>#REF!</v>
      </c>
      <c r="L234" s="66"/>
      <c r="M234" s="66"/>
      <c r="N234" s="66" t="e">
        <f>Esordienti!#REF!</f>
        <v>#REF!</v>
      </c>
    </row>
    <row r="235" spans="1:14">
      <c r="A235" s="58" t="e">
        <f>MAX($A$94:A234)+COUNTIF(G235:N235,$E$74)+AND(G235=$N$72,OR(H235="Barrage",H235="16mi",H235="8vi",H235="4ti",H235="32mi",H235="Semifinali",H235="Finale"))</f>
        <v>#REF!</v>
      </c>
      <c r="B235" s="58" t="e">
        <f>MAX($B$94:B234)+COUNTIF(G235:N235,$E$57)+AND(G235=$N$55,OR(H235="Barrage",H235="16mi",H235="8vi",H235="4ti",H235="32mi",H235="Semifinali",H235="Finale"))</f>
        <v>#REF!</v>
      </c>
      <c r="C235" s="73" t="e">
        <f>MAX($C$94:C234)+COUNTIF(G235:N235,$E$40)+AND(G235=$N$38,OR(H235="Barrage",H235="16mi",H235="8vi",H235="4ti",H235="32mi",H235="Semifinali",H235="Finale"))</f>
        <v>#REF!</v>
      </c>
      <c r="D235" s="73" t="e">
        <f>MAX($D$94:D234)+COUNTIF(G235:N235,$E$23)+AND(G235=$N$21,OR(H235="Barrage",H235="16mi",H235="8vi",H235="4ti",H235="32mi",H235="Semifinali",H235="Finale"))</f>
        <v>#REF!</v>
      </c>
      <c r="E235" s="73" t="e">
        <f>MAX($E$94:E234)+COUNTIF(G235:N235,$E$6)+AND(G235=$N$4,OR(H235="Barrage",H235="16mi",H235="8vi",H235="4ti",H235="32mi",H235="Semifinali",H235="Finale"))</f>
        <v>#REF!</v>
      </c>
      <c r="F235" s="58" t="str">
        <f t="shared" si="18"/>
        <v>Turno 3</v>
      </c>
      <c r="G235" s="61" t="e">
        <f>#REF!</f>
        <v>#REF!</v>
      </c>
      <c r="H235" s="67">
        <v>12</v>
      </c>
      <c r="I235" s="60">
        <v>24</v>
      </c>
      <c r="J235" s="66" t="e">
        <f>Esordienti!#REF!</f>
        <v>#REF!</v>
      </c>
      <c r="K235" s="66" t="e">
        <f>Esordienti!#REF!</f>
        <v>#REF!</v>
      </c>
      <c r="L235" s="66"/>
      <c r="M235" s="66"/>
      <c r="N235" s="66" t="e">
        <f>Esordienti!#REF!</f>
        <v>#REF!</v>
      </c>
    </row>
    <row r="236" spans="1:14">
      <c r="A236" s="58" t="e">
        <f>MAX($A$94:A235)+COUNTIF(G236:N236,$E$74)+AND(G236=$N$72,OR(H236="Barrage",H236="16mi",H236="8vi",H236="4ti",H236="32mi",H236="Semifinali",H236="Finale"))</f>
        <v>#REF!</v>
      </c>
      <c r="B236" s="58" t="e">
        <f>MAX($B$94:B235)+COUNTIF(G236:N236,$E$57)+AND(G236=$N$55,OR(H236="Barrage",H236="16mi",H236="8vi",H236="4ti",H236="32mi",H236="Semifinali",H236="Finale"))</f>
        <v>#REF!</v>
      </c>
      <c r="C236" s="73" t="e">
        <f>MAX($C$94:C235)+COUNTIF(G236:N236,$E$40)+AND(G236=$N$38,OR(H236="Barrage",H236="16mi",H236="8vi",H236="4ti",H236="32mi",H236="Semifinali",H236="Finale"))</f>
        <v>#REF!</v>
      </c>
      <c r="D236" s="73" t="e">
        <f>MAX($D$94:D235)+COUNTIF(G236:N236,$E$23)+AND(G236=$N$21,OR(H236="Barrage",H236="16mi",H236="8vi",H236="4ti",H236="32mi",H236="Semifinali",H236="Finale"))</f>
        <v>#REF!</v>
      </c>
      <c r="E236" s="73" t="e">
        <f>MAX($E$94:E235)+COUNTIF(G236:N236,$E$6)+AND(G236=$N$4,OR(H236="Barrage",H236="16mi",H236="8vi",H236="4ti",H236="32mi",H236="Semifinali",H236="Finale"))</f>
        <v>#REF!</v>
      </c>
      <c r="F236" s="58" t="str">
        <f t="shared" si="18"/>
        <v>Turno 3</v>
      </c>
      <c r="G236" s="61" t="e">
        <f>#REF!</f>
        <v>#REF!</v>
      </c>
      <c r="H236" s="67">
        <v>13</v>
      </c>
      <c r="I236" s="60">
        <v>25</v>
      </c>
      <c r="J236" s="66" t="e">
        <f>Esordienti!#REF!</f>
        <v>#REF!</v>
      </c>
      <c r="K236" s="66" t="e">
        <f>Esordienti!#REF!</f>
        <v>#REF!</v>
      </c>
      <c r="L236" s="66"/>
      <c r="M236" s="66"/>
      <c r="N236" s="66" t="e">
        <f>Esordienti!#REF!</f>
        <v>#REF!</v>
      </c>
    </row>
    <row r="237" spans="1:14">
      <c r="A237" s="58" t="e">
        <f>MAX($A$94:A236)+COUNTIF(G237:N237,$E$74)+AND(G237=$N$72,OR(H237="Barrage",H237="16mi",H237="8vi",H237="4ti",H237="32mi",H237="Semifinali",H237="Finale"))</f>
        <v>#REF!</v>
      </c>
      <c r="B237" s="58" t="e">
        <f>MAX($B$94:B236)+COUNTIF(G237:N237,$E$57)+AND(G237=$N$55,OR(H237="Barrage",H237="16mi",H237="8vi",H237="4ti",H237="32mi",H237="Semifinali",H237="Finale"))</f>
        <v>#REF!</v>
      </c>
      <c r="C237" s="73" t="e">
        <f>MAX($C$94:C236)+COUNTIF(G237:N237,$E$40)+AND(G237=$N$38,OR(H237="Barrage",H237="16mi",H237="8vi",H237="4ti",H237="32mi",H237="Semifinali",H237="Finale"))</f>
        <v>#REF!</v>
      </c>
      <c r="D237" s="73" t="e">
        <f>MAX($D$94:D236)+COUNTIF(G237:N237,$E$23)+AND(G237=$N$21,OR(H237="Barrage",H237="16mi",H237="8vi",H237="4ti",H237="32mi",H237="Semifinali",H237="Finale"))</f>
        <v>#REF!</v>
      </c>
      <c r="E237" s="73" t="e">
        <f>MAX($E$94:E236)+COUNTIF(G237:N237,$E$6)+AND(G237=$N$4,OR(H237="Barrage",H237="16mi",H237="8vi",H237="4ti",H237="32mi",H237="Semifinali",H237="Finale"))</f>
        <v>#REF!</v>
      </c>
      <c r="F237" s="58" t="str">
        <f t="shared" si="18"/>
        <v>Turno 3</v>
      </c>
      <c r="G237" s="61" t="e">
        <f>#REF!</f>
        <v>#REF!</v>
      </c>
      <c r="H237" s="67">
        <v>14</v>
      </c>
      <c r="I237" s="60">
        <v>26</v>
      </c>
      <c r="J237" s="66" t="e">
        <f>Esordienti!#REF!</f>
        <v>#REF!</v>
      </c>
      <c r="K237" s="66" t="e">
        <f>Esordienti!#REF!</f>
        <v>#REF!</v>
      </c>
      <c r="L237" s="66"/>
      <c r="M237" s="66"/>
      <c r="N237" s="66" t="e">
        <f>Esordienti!#REF!</f>
        <v>#REF!</v>
      </c>
    </row>
    <row r="238" spans="1:14">
      <c r="A238" s="58" t="e">
        <f>MAX($A$94:A237)+COUNTIF(G238:N238,$E$74)+AND(G238=$N$72,OR(H238="Barrage",H238="16mi",H238="8vi",H238="4ti",H238="32mi",H238="Semifinali",H238="Finale"))</f>
        <v>#REF!</v>
      </c>
      <c r="B238" s="58" t="e">
        <f>MAX($B$94:B237)+COUNTIF(G238:N238,$E$57)+AND(G238=$N$55,OR(H238="Barrage",H238="16mi",H238="8vi",H238="4ti",H238="32mi",H238="Semifinali",H238="Finale"))</f>
        <v>#REF!</v>
      </c>
      <c r="C238" s="73" t="e">
        <f>MAX($C$94:C237)+COUNTIF(G238:N238,$E$40)+AND(G238=$N$38,OR(H238="Barrage",H238="16mi",H238="8vi",H238="4ti",H238="32mi",H238="Semifinali",H238="Finale"))</f>
        <v>#REF!</v>
      </c>
      <c r="D238" s="73" t="e">
        <f>MAX($D$94:D237)+COUNTIF(G238:N238,$E$23)+AND(G238=$N$21,OR(H238="Barrage",H238="16mi",H238="8vi",H238="4ti",H238="32mi",H238="Semifinali",H238="Finale"))</f>
        <v>#REF!</v>
      </c>
      <c r="E238" s="73" t="e">
        <f>MAX($E$94:E237)+COUNTIF(G238:N238,$E$6)+AND(G238=$N$4,OR(H238="Barrage",H238="16mi",H238="8vi",H238="4ti",H238="32mi",H238="Semifinali",H238="Finale"))</f>
        <v>#REF!</v>
      </c>
      <c r="F238" s="58" t="str">
        <f t="shared" si="18"/>
        <v>Turno 3</v>
      </c>
      <c r="G238" s="61" t="e">
        <f>#REF!</f>
        <v>#REF!</v>
      </c>
      <c r="H238" s="67">
        <v>15</v>
      </c>
      <c r="I238" s="60">
        <v>27</v>
      </c>
      <c r="J238" s="66" t="e">
        <f>Esordienti!#REF!</f>
        <v>#REF!</v>
      </c>
      <c r="K238" s="66" t="e">
        <f>Esordienti!#REF!</f>
        <v>#REF!</v>
      </c>
      <c r="L238" s="66"/>
      <c r="M238" s="66"/>
      <c r="N238" s="66" t="e">
        <f>Esordienti!#REF!</f>
        <v>#REF!</v>
      </c>
    </row>
    <row r="239" spans="1:14">
      <c r="A239" s="58" t="e">
        <f>MAX($A$94:A238)+COUNTIF(G239:N239,$E$74)+AND(G239=$N$72,OR(H239="Barrage",H239="16mi",H239="8vi",H239="4ti",H239="32mi",H239="Semifinali",H239="Finale"))</f>
        <v>#REF!</v>
      </c>
      <c r="B239" s="58" t="e">
        <f>MAX($B$94:B238)+COUNTIF(G239:N239,$E$57)+AND(G239=$N$55,OR(H239="Barrage",H239="16mi",H239="8vi",H239="4ti",H239="32mi",H239="Semifinali",H239="Finale"))</f>
        <v>#REF!</v>
      </c>
      <c r="C239" s="73" t="e">
        <f>MAX($C$94:C238)+COUNTIF(G239:N239,$E$40)+AND(G239=$N$38,OR(H239="Barrage",H239="16mi",H239="8vi",H239="4ti",H239="32mi",H239="Semifinali",H239="Finale"))</f>
        <v>#REF!</v>
      </c>
      <c r="D239" s="73" t="e">
        <f>MAX($D$94:D238)+COUNTIF(G239:N239,$E$23)+AND(G239=$N$21,OR(H239="Barrage",H239="16mi",H239="8vi",H239="4ti",H239="32mi",H239="Semifinali",H239="Finale"))</f>
        <v>#REF!</v>
      </c>
      <c r="E239" s="73" t="e">
        <f>MAX($E$94:E238)+COUNTIF(G239:N239,$E$6)+AND(G239=$N$4,OR(H239="Barrage",H239="16mi",H239="8vi",H239="4ti",H239="32mi",H239="Semifinali",H239="Finale"))</f>
        <v>#REF!</v>
      </c>
      <c r="F239" s="58" t="str">
        <f t="shared" si="18"/>
        <v>Turno 3</v>
      </c>
      <c r="G239" s="61" t="e">
        <f>#REF!</f>
        <v>#REF!</v>
      </c>
      <c r="H239" s="67">
        <v>16</v>
      </c>
      <c r="I239" s="60">
        <v>28</v>
      </c>
      <c r="J239" s="66" t="e">
        <f>Esordienti!#REF!</f>
        <v>#REF!</v>
      </c>
      <c r="K239" s="66" t="e">
        <f>Esordienti!#REF!</f>
        <v>#REF!</v>
      </c>
      <c r="L239" s="66"/>
      <c r="M239" s="66"/>
      <c r="N239" s="66" t="e">
        <f>Esordienti!#REF!</f>
        <v>#REF!</v>
      </c>
    </row>
    <row r="240" spans="1:14">
      <c r="A240" s="58" t="e">
        <f>MAX($A$94:A239)+COUNTIF(G240:N240,$E$74)+AND(G240=$N$72,OR(H240="Barrage",H240="16mi",H240="8vi",H240="4ti",H240="32mi",H240="Semifinali",H240="Finale"))</f>
        <v>#REF!</v>
      </c>
      <c r="B240" s="58" t="e">
        <f>MAX($B$94:B239)+COUNTIF(G240:N240,$E$57)+AND(G240=$N$55,OR(H240="Barrage",H240="16mi",H240="8vi",H240="4ti",H240="32mi",H240="Semifinali",H240="Finale"))</f>
        <v>#REF!</v>
      </c>
      <c r="C240" s="73" t="e">
        <f>MAX($C$94:C239)+COUNTIF(G240:N240,$E$40)+AND(G240=$N$38,OR(H240="Barrage",H240="16mi",H240="8vi",H240="4ti",H240="32mi",H240="Semifinali",H240="Finale"))</f>
        <v>#REF!</v>
      </c>
      <c r="D240" s="73" t="e">
        <f>MAX($D$94:D239)+COUNTIF(G240:N240,$E$23)+AND(G240=$N$21,OR(H240="Barrage",H240="16mi",H240="8vi",H240="4ti",H240="32mi",H240="Semifinali",H240="Finale"))</f>
        <v>#REF!</v>
      </c>
      <c r="E240" s="73" t="e">
        <f>MAX($E$94:E239)+COUNTIF(G240:N240,$E$6)+AND(G240=$N$4,OR(H240="Barrage",H240="16mi",H240="8vi",H240="4ti",H240="32mi",H240="Semifinali",H240="Finale"))</f>
        <v>#REF!</v>
      </c>
      <c r="F240" s="58" t="str">
        <f t="shared" si="18"/>
        <v>Turno 3</v>
      </c>
      <c r="G240" s="111" t="e">
        <f>#REF!</f>
        <v>#REF!</v>
      </c>
      <c r="H240" s="67">
        <v>1</v>
      </c>
      <c r="I240" s="60">
        <v>29</v>
      </c>
      <c r="J240" s="66" t="e">
        <f>#REF!</f>
        <v>#REF!</v>
      </c>
      <c r="K240" s="66" t="e">
        <f>#REF!</f>
        <v>#REF!</v>
      </c>
      <c r="L240" s="66"/>
      <c r="M240" s="66"/>
      <c r="N240" s="66" t="e">
        <f>#REF!</f>
        <v>#REF!</v>
      </c>
    </row>
    <row r="241" spans="1:14">
      <c r="A241" s="58" t="e">
        <f>MAX($A$94:A240)+COUNTIF(G241:N241,$E$74)+AND(G241=$N$72,OR(H241="Barrage",H241="16mi",H241="8vi",H241="4ti",H241="32mi",H241="Semifinali",H241="Finale"))</f>
        <v>#REF!</v>
      </c>
      <c r="B241" s="58" t="e">
        <f>MAX($B$94:B240)+COUNTIF(G241:N241,$E$57)+AND(G241=$N$55,OR(H241="Barrage",H241="16mi",H241="8vi",H241="4ti",H241="32mi",H241="Semifinali",H241="Finale"))</f>
        <v>#REF!</v>
      </c>
      <c r="C241" s="73" t="e">
        <f>MAX($C$94:C240)+COUNTIF(G241:N241,$E$40)+AND(G241=$N$38,OR(H241="Barrage",H241="16mi",H241="8vi",H241="4ti",H241="32mi",H241="Semifinali",H241="Finale"))</f>
        <v>#REF!</v>
      </c>
      <c r="D241" s="73" t="e">
        <f>MAX($D$94:D240)+COUNTIF(G241:N241,$E$23)+AND(G241=$N$21,OR(H241="Barrage",H241="16mi",H241="8vi",H241="4ti",H241="32mi",H241="Semifinali",H241="Finale"))</f>
        <v>#REF!</v>
      </c>
      <c r="E241" s="73" t="e">
        <f>MAX($E$94:E240)+COUNTIF(G241:N241,$E$6)+AND(G241=$N$4,OR(H241="Barrage",H241="16mi",H241="8vi",H241="4ti",H241="32mi",H241="Semifinali",H241="Finale"))</f>
        <v>#REF!</v>
      </c>
      <c r="F241" s="58" t="str">
        <f t="shared" si="18"/>
        <v>Turno 3</v>
      </c>
      <c r="G241" s="111" t="e">
        <f>#REF!</f>
        <v>#REF!</v>
      </c>
      <c r="H241" s="67">
        <v>1</v>
      </c>
      <c r="I241" s="60">
        <v>30</v>
      </c>
      <c r="J241" s="66" t="e">
        <f>#REF!</f>
        <v>#REF!</v>
      </c>
      <c r="K241" s="66" t="e">
        <f>#REF!</f>
        <v>#REF!</v>
      </c>
      <c r="L241" s="66"/>
      <c r="M241" s="66"/>
      <c r="N241" s="66" t="e">
        <f>#REF!</f>
        <v>#REF!</v>
      </c>
    </row>
    <row r="242" spans="1:14">
      <c r="A242" s="58" t="e">
        <f>MAX($A$94:A241)+COUNTIF(G242:N242,$E$74)+AND(G242=$N$72,OR(H242="Barrage",H242="16mi",H242="8vi",H242="4ti",H242="32mi",H242="Semifinali",H242="Finale"))</f>
        <v>#REF!</v>
      </c>
      <c r="B242" s="58" t="e">
        <f>MAX($B$94:B241)+COUNTIF(G242:N242,$E$57)+AND(G242=$N$55,OR(H242="Barrage",H242="16mi",H242="8vi",H242="4ti",H242="32mi",H242="Semifinali",H242="Finale"))</f>
        <v>#REF!</v>
      </c>
      <c r="C242" s="73" t="e">
        <f>MAX($C$94:C241)+COUNTIF(G242:N242,$E$40)+AND(G242=$N$38,OR(H242="Barrage",H242="16mi",H242="8vi",H242="4ti",H242="32mi",H242="Semifinali",H242="Finale"))</f>
        <v>#REF!</v>
      </c>
      <c r="D242" s="73" t="e">
        <f>MAX($D$94:D241)+COUNTIF(G242:N242,$E$23)+AND(G242=$N$21,OR(H242="Barrage",H242="16mi",H242="8vi",H242="4ti",H242="32mi",H242="Semifinali",H242="Finale"))</f>
        <v>#REF!</v>
      </c>
      <c r="E242" s="73" t="e">
        <f>MAX($E$94:E241)+COUNTIF(G242:N242,$E$6)+AND(G242=$N$4,OR(H242="Barrage",H242="16mi",H242="8vi",H242="4ti",H242="32mi",H242="Semifinali",H242="Finale"))</f>
        <v>#REF!</v>
      </c>
      <c r="F242" s="58" t="str">
        <f t="shared" si="18"/>
        <v>Turno 3</v>
      </c>
      <c r="G242" s="111" t="e">
        <f>#REF!</f>
        <v>#REF!</v>
      </c>
      <c r="H242" s="67">
        <v>2</v>
      </c>
      <c r="I242" s="60">
        <v>31</v>
      </c>
      <c r="J242" s="66" t="e">
        <f>#REF!</f>
        <v>#REF!</v>
      </c>
      <c r="K242" s="66" t="e">
        <f>#REF!</f>
        <v>#REF!</v>
      </c>
      <c r="L242" s="66"/>
      <c r="M242" s="66"/>
      <c r="N242" s="66" t="e">
        <f>#REF!</f>
        <v>#REF!</v>
      </c>
    </row>
    <row r="243" spans="1:14">
      <c r="A243" s="58" t="e">
        <f>MAX($A$94:A242)+COUNTIF(G243:N243,$E$74)+AND(G243=$N$72,OR(H243="Barrage",H243="16mi",H243="8vi",H243="4ti",H243="32mi",H243="Semifinali",H243="Finale"))</f>
        <v>#REF!</v>
      </c>
      <c r="B243" s="58" t="e">
        <f>MAX($B$94:B242)+COUNTIF(G243:N243,$E$57)+AND(G243=$N$55,OR(H243="Barrage",H243="16mi",H243="8vi",H243="4ti",H243="32mi",H243="Semifinali",H243="Finale"))</f>
        <v>#REF!</v>
      </c>
      <c r="C243" s="73" t="e">
        <f>MAX($C$94:C242)+COUNTIF(G243:N243,$E$40)+AND(G243=$N$38,OR(H243="Barrage",H243="16mi",H243="8vi",H243="4ti",H243="32mi",H243="Semifinali",H243="Finale"))</f>
        <v>#REF!</v>
      </c>
      <c r="D243" s="73" t="e">
        <f>MAX($D$94:D242)+COUNTIF(G243:N243,$E$23)+AND(G243=$N$21,OR(H243="Barrage",H243="16mi",H243="8vi",H243="4ti",H243="32mi",H243="Semifinali",H243="Finale"))</f>
        <v>#REF!</v>
      </c>
      <c r="E243" s="73" t="e">
        <f>MAX($E$94:E242)+COUNTIF(G243:N243,$E$6)+AND(G243=$N$4,OR(H243="Barrage",H243="16mi",H243="8vi",H243="4ti",H243="32mi",H243="Semifinali",H243="Finale"))</f>
        <v>#REF!</v>
      </c>
      <c r="F243" s="58" t="str">
        <f t="shared" si="18"/>
        <v>Turno 3</v>
      </c>
      <c r="G243" s="111" t="e">
        <f>#REF!</f>
        <v>#REF!</v>
      </c>
      <c r="H243" s="67">
        <v>2</v>
      </c>
      <c r="I243" s="60">
        <v>32</v>
      </c>
      <c r="J243" s="66" t="e">
        <f>#REF!</f>
        <v>#REF!</v>
      </c>
      <c r="K243" s="66" t="e">
        <f>#REF!</f>
        <v>#REF!</v>
      </c>
      <c r="L243" s="66"/>
      <c r="M243" s="66"/>
      <c r="N243" s="66" t="e">
        <f>#REF!</f>
        <v>#REF!</v>
      </c>
    </row>
    <row r="244" spans="1:14">
      <c r="A244" s="58" t="e">
        <f>MAX($A$94:A243)+COUNTIF(G244:N244,$E$74)+AND(G244=$N$72,OR(H244="Barrage",H244="16mi",H244="8vi",H244="4ti",H244="32mi",H244="Semifinali",H244="Finale"))</f>
        <v>#REF!</v>
      </c>
      <c r="B244" s="58" t="e">
        <f>MAX($B$94:B243)+COUNTIF(G244:N244,$E$57)+AND(G244=$N$55,OR(H244="Barrage",H244="16mi",H244="8vi",H244="4ti",H244="32mi",H244="Semifinali",H244="Finale"))</f>
        <v>#REF!</v>
      </c>
      <c r="C244" s="73" t="e">
        <f>MAX($C$94:C243)+COUNTIF(G244:N244,$E$40)+AND(G244=$N$38,OR(H244="Barrage",H244="16mi",H244="8vi",H244="4ti",H244="32mi",H244="Semifinali",H244="Finale"))</f>
        <v>#REF!</v>
      </c>
      <c r="D244" s="73" t="e">
        <f>MAX($D$94:D243)+COUNTIF(G244:N244,$E$23)+AND(G244=$N$21,OR(H244="Barrage",H244="16mi",H244="8vi",H244="4ti",H244="32mi",H244="Semifinali",H244="Finale"))</f>
        <v>#REF!</v>
      </c>
      <c r="E244" s="73" t="e">
        <f>MAX($E$94:E243)+COUNTIF(G244:N244,$E$6)+AND(G244=$N$4,OR(H244="Barrage",H244="16mi",H244="8vi",H244="4ti",H244="32mi",H244="Semifinali",H244="Finale"))</f>
        <v>#REF!</v>
      </c>
      <c r="F244" s="58" t="str">
        <f t="shared" si="18"/>
        <v>Turno 3</v>
      </c>
      <c r="G244" s="111" t="e">
        <f>#REF!</f>
        <v>#REF!</v>
      </c>
      <c r="H244" s="67">
        <v>3</v>
      </c>
      <c r="I244" s="60">
        <v>33</v>
      </c>
      <c r="J244" s="66" t="e">
        <f>#REF!</f>
        <v>#REF!</v>
      </c>
      <c r="K244" s="66" t="e">
        <f>#REF!</f>
        <v>#REF!</v>
      </c>
      <c r="L244" s="66"/>
      <c r="M244" s="66"/>
      <c r="N244" s="66" t="e">
        <f>#REF!</f>
        <v>#REF!</v>
      </c>
    </row>
    <row r="245" spans="1:14">
      <c r="A245" s="58" t="e">
        <f>MAX($A$94:A244)+COUNTIF(G245:N245,$E$74)+AND(G245=$N$72,OR(H245="Barrage",H245="16mi",H245="8vi",H245="4ti",H245="32mi",H245="Semifinali",H245="Finale"))</f>
        <v>#REF!</v>
      </c>
      <c r="B245" s="58" t="e">
        <f>MAX($B$94:B244)+COUNTIF(G245:N245,$E$57)+AND(G245=$N$55,OR(H245="Barrage",H245="16mi",H245="8vi",H245="4ti",H245="32mi",H245="Semifinali",H245="Finale"))</f>
        <v>#REF!</v>
      </c>
      <c r="C245" s="73" t="e">
        <f>MAX($C$94:C244)+COUNTIF(G245:N245,$E$40)+AND(G245=$N$38,OR(H245="Barrage",H245="16mi",H245="8vi",H245="4ti",H245="32mi",H245="Semifinali",H245="Finale"))</f>
        <v>#REF!</v>
      </c>
      <c r="D245" s="73" t="e">
        <f>MAX($D$94:D244)+COUNTIF(G245:N245,$E$23)+AND(G245=$N$21,OR(H245="Barrage",H245="16mi",H245="8vi",H245="4ti",H245="32mi",H245="Semifinali",H245="Finale"))</f>
        <v>#REF!</v>
      </c>
      <c r="E245" s="73" t="e">
        <f>MAX($E$94:E244)+COUNTIF(G245:N245,$E$6)+AND(G245=$N$4,OR(H245="Barrage",H245="16mi",H245="8vi",H245="4ti",H245="32mi",H245="Semifinali",H245="Finale"))</f>
        <v>#REF!</v>
      </c>
      <c r="F245" s="58" t="str">
        <f t="shared" si="18"/>
        <v>Turno 3</v>
      </c>
      <c r="G245" s="111" t="e">
        <f>#REF!</f>
        <v>#REF!</v>
      </c>
      <c r="H245" s="67">
        <v>3</v>
      </c>
      <c r="I245" s="60">
        <v>34</v>
      </c>
      <c r="J245" s="66" t="e">
        <f>#REF!</f>
        <v>#REF!</v>
      </c>
      <c r="K245" s="66" t="e">
        <f>#REF!</f>
        <v>#REF!</v>
      </c>
      <c r="L245" s="66"/>
      <c r="M245" s="66"/>
      <c r="N245" s="66" t="e">
        <f>#REF!</f>
        <v>#REF!</v>
      </c>
    </row>
    <row r="246" spans="1:14">
      <c r="A246" s="58" t="e">
        <f>MAX($A$94:A245)+COUNTIF(G246:N246,$E$74)+AND(G246=$N$72,OR(H246="Barrage",H246="16mi",H246="8vi",H246="4ti",H246="32mi",H246="Semifinali",H246="Finale"))</f>
        <v>#REF!</v>
      </c>
      <c r="B246" s="58" t="e">
        <f>MAX($B$94:B245)+COUNTIF(G246:N246,$E$57)+AND(G246=$N$55,OR(H246="Barrage",H246="16mi",H246="8vi",H246="4ti",H246="32mi",H246="Semifinali",H246="Finale"))</f>
        <v>#REF!</v>
      </c>
      <c r="C246" s="73" t="e">
        <f>MAX($C$94:C245)+COUNTIF(G246:N246,$E$40)+AND(G246=$N$38,OR(H246="Barrage",H246="16mi",H246="8vi",H246="4ti",H246="32mi",H246="Semifinali",H246="Finale"))</f>
        <v>#REF!</v>
      </c>
      <c r="D246" s="73" t="e">
        <f>MAX($D$94:D245)+COUNTIF(G246:N246,$E$23)+AND(G246=$N$21,OR(H246="Barrage",H246="16mi",H246="8vi",H246="4ti",H246="32mi",H246="Semifinali",H246="Finale"))</f>
        <v>#REF!</v>
      </c>
      <c r="E246" s="73" t="e">
        <f>MAX($E$94:E245)+COUNTIF(G246:N246,$E$6)+AND(G246=$N$4,OR(H246="Barrage",H246="16mi",H246="8vi",H246="4ti",H246="32mi",H246="Semifinali",H246="Finale"))</f>
        <v>#REF!</v>
      </c>
      <c r="F246" s="58" t="str">
        <f t="shared" si="18"/>
        <v>Turno 3</v>
      </c>
      <c r="G246" s="111" t="e">
        <f>#REF!</f>
        <v>#REF!</v>
      </c>
      <c r="H246" s="67">
        <v>4</v>
      </c>
      <c r="I246" s="60">
        <v>35</v>
      </c>
      <c r="J246" s="66" t="e">
        <f>#REF!</f>
        <v>#REF!</v>
      </c>
      <c r="K246" s="66" t="e">
        <f>#REF!</f>
        <v>#REF!</v>
      </c>
      <c r="L246" s="66"/>
      <c r="M246" s="66"/>
      <c r="N246" s="66" t="e">
        <f>#REF!</f>
        <v>#REF!</v>
      </c>
    </row>
    <row r="247" spans="1:14">
      <c r="A247" s="58" t="e">
        <f>MAX($A$94:A246)+COUNTIF(G247:N247,$E$74)+AND(G247=$N$72,OR(H247="Barrage",H247="16mi",H247="8vi",H247="4ti",H247="32mi",H247="Semifinali",H247="Finale"))</f>
        <v>#REF!</v>
      </c>
      <c r="B247" s="58" t="e">
        <f>MAX($B$94:B246)+COUNTIF(G247:N247,$E$57)+AND(G247=$N$55,OR(H247="Barrage",H247="16mi",H247="8vi",H247="4ti",H247="32mi",H247="Semifinali",H247="Finale"))</f>
        <v>#REF!</v>
      </c>
      <c r="C247" s="73" t="e">
        <f>MAX($C$94:C246)+COUNTIF(G247:N247,$E$40)+AND(G247=$N$38,OR(H247="Barrage",H247="16mi",H247="8vi",H247="4ti",H247="32mi",H247="Semifinali",H247="Finale"))</f>
        <v>#REF!</v>
      </c>
      <c r="D247" s="73" t="e">
        <f>MAX($D$94:D246)+COUNTIF(G247:N247,$E$23)+AND(G247=$N$21,OR(H247="Barrage",H247="16mi",H247="8vi",H247="4ti",H247="32mi",H247="Semifinali",H247="Finale"))</f>
        <v>#REF!</v>
      </c>
      <c r="E247" s="73" t="e">
        <f>MAX($E$94:E246)+COUNTIF(G247:N247,$E$6)+AND(G247=$N$4,OR(H247="Barrage",H247="16mi",H247="8vi",H247="4ti",H247="32mi",H247="Semifinali",H247="Finale"))</f>
        <v>#REF!</v>
      </c>
      <c r="F247" s="58" t="str">
        <f t="shared" si="18"/>
        <v>Turno 3</v>
      </c>
      <c r="G247" s="111" t="e">
        <f>#REF!</f>
        <v>#REF!</v>
      </c>
      <c r="H247" s="67">
        <v>4</v>
      </c>
      <c r="I247" s="60">
        <v>36</v>
      </c>
      <c r="J247" s="66" t="e">
        <f>#REF!</f>
        <v>#REF!</v>
      </c>
      <c r="K247" s="66" t="e">
        <f>#REF!</f>
        <v>#REF!</v>
      </c>
      <c r="L247" s="66"/>
      <c r="M247" s="66"/>
      <c r="N247" s="66" t="e">
        <f>#REF!</f>
        <v>#REF!</v>
      </c>
    </row>
    <row r="248" spans="1:14">
      <c r="A248" s="58" t="e">
        <f>MAX($A$94:A247)+COUNTIF(G248:N248,$E$74)+AND(G248=$N$72,OR(H248="Barrage",H248="16mi",H248="8vi",H248="4ti",H248="32mi",H248="Semifinali",H248="Finale"))</f>
        <v>#REF!</v>
      </c>
      <c r="B248" s="58" t="e">
        <f>MAX($B$94:B247)+COUNTIF(G248:N248,$E$57)+AND(G248=$N$55,OR(H248="Barrage",H248="16mi",H248="8vi",H248="4ti",H248="32mi",H248="Semifinali",H248="Finale"))</f>
        <v>#REF!</v>
      </c>
      <c r="C248" s="73" t="e">
        <f>MAX($C$94:C247)+COUNTIF(G248:N248,$E$40)+AND(G248=$N$38,OR(H248="Barrage",H248="16mi",H248="8vi",H248="4ti",H248="32mi",H248="Semifinali",H248="Finale"))</f>
        <v>#REF!</v>
      </c>
      <c r="D248" s="73" t="e">
        <f>MAX($D$94:D247)+COUNTIF(G248:N248,$E$23)+AND(G248=$N$21,OR(H248="Barrage",H248="16mi",H248="8vi",H248="4ti",H248="32mi",H248="Semifinali",H248="Finale"))</f>
        <v>#REF!</v>
      </c>
      <c r="E248" s="73" t="e">
        <f>MAX($E$94:E247)+COUNTIF(G248:N248,$E$6)+AND(G248=$N$4,OR(H248="Barrage",H248="16mi",H248="8vi",H248="4ti",H248="32mi",H248="Semifinali",H248="Finale"))</f>
        <v>#REF!</v>
      </c>
      <c r="F248" s="58" t="str">
        <f t="shared" si="18"/>
        <v>Turno 3</v>
      </c>
      <c r="G248" s="110" t="e">
        <f>#REF!</f>
        <v>#REF!</v>
      </c>
      <c r="H248" s="67">
        <v>1</v>
      </c>
      <c r="I248" s="60">
        <v>37</v>
      </c>
      <c r="J248" s="66" t="e">
        <f>#REF!</f>
        <v>#REF!</v>
      </c>
      <c r="K248" s="66" t="e">
        <f>#REF!</f>
        <v>#REF!</v>
      </c>
      <c r="L248" s="66"/>
      <c r="M248" s="66"/>
      <c r="N248" s="66" t="e">
        <f>#REF!</f>
        <v>#REF!</v>
      </c>
    </row>
    <row r="249" spans="1:14">
      <c r="A249" s="58" t="e">
        <f>MAX($A$94:A248)+COUNTIF(G249:N249,$E$74)+AND(G249=$N$72,OR(H249="Barrage",H249="16mi",H249="8vi",H249="4ti",H249="32mi",H249="Semifinali",H249="Finale"))</f>
        <v>#REF!</v>
      </c>
      <c r="B249" s="58" t="e">
        <f>MAX($B$94:B248)+COUNTIF(G249:N249,$E$57)+AND(G249=$N$55,OR(H249="Barrage",H249="16mi",H249="8vi",H249="4ti",H249="32mi",H249="Semifinali",H249="Finale"))</f>
        <v>#REF!</v>
      </c>
      <c r="C249" s="73" t="e">
        <f>MAX($C$94:C248)+COUNTIF(G249:N249,$E$40)+AND(G249=$N$38,OR(H249="Barrage",H249="16mi",H249="8vi",H249="4ti",H249="32mi",H249="Semifinali",H249="Finale"))</f>
        <v>#REF!</v>
      </c>
      <c r="D249" s="73" t="e">
        <f>MAX($D$94:D248)+COUNTIF(G249:N249,$E$23)+AND(G249=$N$21,OR(H249="Barrage",H249="16mi",H249="8vi",H249="4ti",H249="32mi",H249="Semifinali",H249="Finale"))</f>
        <v>#REF!</v>
      </c>
      <c r="E249" s="73" t="e">
        <f>MAX($E$94:E248)+COUNTIF(G249:N249,$E$6)+AND(G249=$N$4,OR(H249="Barrage",H249="16mi",H249="8vi",H249="4ti",H249="32mi",H249="Semifinali",H249="Finale"))</f>
        <v>#REF!</v>
      </c>
      <c r="F249" s="58" t="str">
        <f t="shared" si="18"/>
        <v>Turno 3</v>
      </c>
      <c r="G249" s="110" t="e">
        <f>#REF!</f>
        <v>#REF!</v>
      </c>
      <c r="H249" s="67">
        <v>1</v>
      </c>
      <c r="I249" s="60">
        <v>38</v>
      </c>
      <c r="J249" s="66" t="e">
        <f>#REF!</f>
        <v>#REF!</v>
      </c>
      <c r="K249" s="66" t="e">
        <f>#REF!</f>
        <v>#REF!</v>
      </c>
      <c r="L249" s="66"/>
      <c r="M249" s="66"/>
      <c r="N249" s="66" t="e">
        <f>#REF!</f>
        <v>#REF!</v>
      </c>
    </row>
    <row r="250" spans="1:14">
      <c r="A250" s="58" t="e">
        <f>MAX($A$94:A249)+COUNTIF(G250:N250,$E$74)+AND(G250=$N$72,OR(H250="Barrage",H250="16mi",H250="8vi",H250="4ti",H250="32mi",H250="Semifinali",H250="Finale"))</f>
        <v>#REF!</v>
      </c>
      <c r="B250" s="58" t="e">
        <f>MAX($B$94:B249)+COUNTIF(G250:N250,$E$57)+AND(G250=$N$55,OR(H250="Barrage",H250="16mi",H250="8vi",H250="4ti",H250="32mi",H250="Semifinali",H250="Finale"))</f>
        <v>#REF!</v>
      </c>
      <c r="C250" s="73" t="e">
        <f>MAX($C$94:C249)+COUNTIF(G250:N250,$E$40)+AND(G250=$N$38,OR(H250="Barrage",H250="16mi",H250="8vi",H250="4ti",H250="32mi",H250="Semifinali",H250="Finale"))</f>
        <v>#REF!</v>
      </c>
      <c r="D250" s="73" t="e">
        <f>MAX($D$94:D249)+COUNTIF(G250:N250,$E$23)+AND(G250=$N$21,OR(H250="Barrage",H250="16mi",H250="8vi",H250="4ti",H250="32mi",H250="Semifinali",H250="Finale"))</f>
        <v>#REF!</v>
      </c>
      <c r="E250" s="73" t="e">
        <f>MAX($E$94:E249)+COUNTIF(G250:N250,$E$6)+AND(G250=$N$4,OR(H250="Barrage",H250="16mi",H250="8vi",H250="4ti",H250="32mi",H250="Semifinali",H250="Finale"))</f>
        <v>#REF!</v>
      </c>
      <c r="F250" s="58" t="str">
        <f t="shared" si="18"/>
        <v>Turno 3</v>
      </c>
      <c r="G250" s="63" t="e">
        <f>#REF!</f>
        <v>#REF!</v>
      </c>
      <c r="H250" s="67">
        <v>1</v>
      </c>
      <c r="I250" s="60">
        <v>41</v>
      </c>
      <c r="J250" s="66" t="e">
        <f>#REF!</f>
        <v>#REF!</v>
      </c>
      <c r="K250" s="66" t="e">
        <f>#REF!</f>
        <v>#REF!</v>
      </c>
      <c r="L250" s="66"/>
      <c r="M250" s="66"/>
      <c r="N250" s="66" t="e">
        <f>#REF!</f>
        <v>#REF!</v>
      </c>
    </row>
    <row r="251" spans="1:14">
      <c r="A251" s="58" t="e">
        <f>MAX($A$94:A250)+COUNTIF(G251:N251,$E$74)+AND(G251=$N$72,OR(H251="Barrage",H251="16mi",H251="8vi",H251="4ti",H251="32mi",H251="Semifinali",H251="Finale"))</f>
        <v>#REF!</v>
      </c>
      <c r="B251" s="58" t="e">
        <f>MAX($B$94:B250)+COUNTIF(G251:N251,$E$57)+AND(G251=$N$55,OR(H251="Barrage",H251="16mi",H251="8vi",H251="4ti",H251="32mi",H251="Semifinali",H251="Finale"))</f>
        <v>#REF!</v>
      </c>
      <c r="C251" s="73" t="e">
        <f>MAX($C$94:C250)+COUNTIF(G251:N251,$E$40)+AND(G251=$N$38,OR(H251="Barrage",H251="16mi",H251="8vi",H251="4ti",H251="32mi",H251="Semifinali",H251="Finale"))</f>
        <v>#REF!</v>
      </c>
      <c r="D251" s="73" t="e">
        <f>MAX($D$94:D250)+COUNTIF(G251:N251,$E$23)+AND(G251=$N$21,OR(H251="Barrage",H251="16mi",H251="8vi",H251="4ti",H251="32mi",H251="Semifinali",H251="Finale"))</f>
        <v>#REF!</v>
      </c>
      <c r="E251" s="73" t="e">
        <f>MAX($E$94:E250)+COUNTIF(G251:N251,$E$6)+AND(G251=$N$4,OR(H251="Barrage",H251="16mi",H251="8vi",H251="4ti",H251="32mi",H251="Semifinali",H251="Finale"))</f>
        <v>#REF!</v>
      </c>
      <c r="F251" s="58" t="str">
        <f t="shared" si="18"/>
        <v>Turno 3</v>
      </c>
      <c r="G251" s="63" t="e">
        <f>#REF!</f>
        <v>#REF!</v>
      </c>
      <c r="H251" s="67">
        <v>1</v>
      </c>
      <c r="I251" s="60">
        <v>42</v>
      </c>
      <c r="J251" s="66" t="e">
        <f>#REF!</f>
        <v>#REF!</v>
      </c>
      <c r="K251" s="66" t="e">
        <f>#REF!</f>
        <v>#REF!</v>
      </c>
      <c r="L251" s="66"/>
      <c r="M251" s="66"/>
      <c r="N251" s="66" t="e">
        <f>#REF!</f>
        <v>#REF!</v>
      </c>
    </row>
    <row r="252" spans="1:14">
      <c r="A252" s="58" t="e">
        <f>MAX($A$94:A251)+COUNTIF(G252:N252,$E$74)+AND(G252=$N$72,OR(H252="Barrage",H252="16mi",H252="8vi",H252="4ti",H252="32mi",H252="Semifinali",H252="Finale"))</f>
        <v>#REF!</v>
      </c>
      <c r="B252" s="58" t="e">
        <f>MAX($B$94:B251)+COUNTIF(G252:N252,$E$57)+AND(G252=$N$55,OR(H252="Barrage",H252="16mi",H252="8vi",H252="4ti",H252="32mi",H252="Semifinali",H252="Finale"))</f>
        <v>#REF!</v>
      </c>
      <c r="C252" s="73" t="e">
        <f>MAX($C$94:C251)+COUNTIF(G252:N252,$E$40)+AND(G252=$N$38,OR(H252="Barrage",H252="16mi",H252="8vi",H252="4ti",H252="32mi",H252="Semifinali",H252="Finale"))</f>
        <v>#REF!</v>
      </c>
      <c r="D252" s="73" t="e">
        <f>MAX($D$94:D251)+COUNTIF(G252:N252,$E$23)+AND(G252=$N$21,OR(H252="Barrage",H252="16mi",H252="8vi",H252="4ti",H252="32mi",H252="Semifinali",H252="Finale"))</f>
        <v>#REF!</v>
      </c>
      <c r="E252" s="73" t="e">
        <f>MAX($E$94:E251)+COUNTIF(G252:N252,$E$6)+AND(G252=$N$4,OR(H252="Barrage",H252="16mi",H252="8vi",H252="4ti",H252="32mi",H252="Semifinali",H252="Finale"))</f>
        <v>#REF!</v>
      </c>
      <c r="F252" s="58" t="str">
        <f t="shared" si="18"/>
        <v>Turno 3</v>
      </c>
      <c r="G252" s="63" t="e">
        <f>#REF!</f>
        <v>#REF!</v>
      </c>
      <c r="H252" s="67">
        <v>2</v>
      </c>
      <c r="I252" s="60">
        <v>41</v>
      </c>
      <c r="J252" s="66" t="e">
        <f>#REF!</f>
        <v>#REF!</v>
      </c>
      <c r="K252" s="66" t="e">
        <f>#REF!</f>
        <v>#REF!</v>
      </c>
      <c r="L252" s="66"/>
      <c r="M252" s="66"/>
      <c r="N252" s="66" t="e">
        <f>#REF!</f>
        <v>#REF!</v>
      </c>
    </row>
    <row r="253" spans="1:14">
      <c r="A253" s="58" t="e">
        <f>MAX($A$94:A252)+COUNTIF(G253:N253,$E$74)+AND(G253=$N$72,OR(H253="Barrage",H253="16mi",H253="8vi",H253="4ti",H253="32mi",H253="Semifinali",H253="Finale"))</f>
        <v>#REF!</v>
      </c>
      <c r="B253" s="58" t="e">
        <f>MAX($B$94:B252)+COUNTIF(G253:N253,$E$57)+AND(G253=$N$55,OR(H253="Barrage",H253="16mi",H253="8vi",H253="4ti",H253="32mi",H253="Semifinali",H253="Finale"))</f>
        <v>#REF!</v>
      </c>
      <c r="C253" s="73" t="e">
        <f>MAX($C$94:C252)+COUNTIF(G253:N253,$E$40)+AND(G253=$N$38,OR(H253="Barrage",H253="16mi",H253="8vi",H253="4ti",H253="32mi",H253="Semifinali",H253="Finale"))</f>
        <v>#REF!</v>
      </c>
      <c r="D253" s="73" t="e">
        <f>MAX($D$94:D252)+COUNTIF(G253:N253,$E$23)+AND(G253=$N$21,OR(H253="Barrage",H253="16mi",H253="8vi",H253="4ti",H253="32mi",H253="Semifinali",H253="Finale"))</f>
        <v>#REF!</v>
      </c>
      <c r="E253" s="73" t="e">
        <f>MAX($E$94:E252)+COUNTIF(G253:N253,$E$6)+AND(G253=$N$4,OR(H253="Barrage",H253="16mi",H253="8vi",H253="4ti",H253="32mi",H253="Semifinali",H253="Finale"))</f>
        <v>#REF!</v>
      </c>
      <c r="F253" s="58" t="str">
        <f t="shared" si="18"/>
        <v>Turno 3</v>
      </c>
      <c r="G253" s="63" t="e">
        <f>#REF!</f>
        <v>#REF!</v>
      </c>
      <c r="H253" s="67">
        <v>2</v>
      </c>
      <c r="I253" s="60">
        <v>42</v>
      </c>
      <c r="J253" s="66" t="e">
        <f>#REF!</f>
        <v>#REF!</v>
      </c>
      <c r="K253" s="66" t="e">
        <f>#REF!</f>
        <v>#REF!</v>
      </c>
      <c r="L253" s="66"/>
      <c r="M253" s="66"/>
      <c r="N253" s="66" t="e">
        <f>#REF!</f>
        <v>#REF!</v>
      </c>
    </row>
    <row r="254" spans="1:14">
      <c r="A254" s="58" t="e">
        <f>MAX($A$94:A253)+COUNTIF(G254:N254,$E$74)+AND(G254=$N$72,OR(H254="Barrage",H254="16mi",H254="8vi",H254="4ti",H254="32mi",H254="Semifinali",H254="Finale"))</f>
        <v>#REF!</v>
      </c>
      <c r="B254" s="58" t="e">
        <f>MAX($B$94:B253)+COUNTIF(G254:N254,$E$57)+AND(G254=$N$55,OR(H254="Barrage",H254="16mi",H254="8vi",H254="4ti",H254="32mi",H254="Semifinali",H254="Finale"))</f>
        <v>#REF!</v>
      </c>
      <c r="C254" s="73" t="e">
        <f>MAX($C$94:C253)+COUNTIF(G254:N254,$E$40)+AND(G254=$N$38,OR(H254="Barrage",H254="16mi",H254="8vi",H254="4ti",H254="32mi",H254="Semifinali",H254="Finale"))</f>
        <v>#REF!</v>
      </c>
      <c r="D254" s="73" t="e">
        <f>MAX($D$94:D253)+COUNTIF(G254:N254,$E$23)+AND(G254=$N$21,OR(H254="Barrage",H254="16mi",H254="8vi",H254="4ti",H254="32mi",H254="Semifinali",H254="Finale"))</f>
        <v>#REF!</v>
      </c>
      <c r="E254" s="73" t="e">
        <f>MAX($E$94:E253)+COUNTIF(G254:N254,$E$6)+AND(G254=$N$4,OR(H254="Barrage",H254="16mi",H254="8vi",H254="4ti",H254="32mi",H254="Semifinali",H254="Finale"))</f>
        <v>#REF!</v>
      </c>
      <c r="F254" s="58" t="str">
        <f t="shared" si="18"/>
        <v>Turno 3</v>
      </c>
      <c r="G254" s="63" t="e">
        <f>#REF!</f>
        <v>#REF!</v>
      </c>
      <c r="H254" s="67">
        <v>3</v>
      </c>
      <c r="I254" s="60">
        <v>43</v>
      </c>
      <c r="J254" s="66" t="e">
        <f>#REF!</f>
        <v>#REF!</v>
      </c>
      <c r="K254" s="66" t="e">
        <f>#REF!</f>
        <v>#REF!</v>
      </c>
      <c r="L254" s="66"/>
      <c r="M254" s="66"/>
      <c r="N254" s="66" t="e">
        <f>#REF!</f>
        <v>#REF!</v>
      </c>
    </row>
    <row r="255" spans="1:14">
      <c r="A255" s="58" t="e">
        <f>MAX($A$94:A254)+COUNTIF(G255:N255,$E$74)+AND(G255=$N$72,OR(H255="Barrage",H255="16mi",H255="8vi",H255="4ti",H255="32mi",H255="Semifinali",H255="Finale"))</f>
        <v>#REF!</v>
      </c>
      <c r="B255" s="58" t="e">
        <f>MAX($B$94:B254)+COUNTIF(G255:N255,$E$57)+AND(G255=$N$55,OR(H255="Barrage",H255="16mi",H255="8vi",H255="4ti",H255="32mi",H255="Semifinali",H255="Finale"))</f>
        <v>#REF!</v>
      </c>
      <c r="C255" s="73" t="e">
        <f>MAX($C$94:C254)+COUNTIF(G255:N255,$E$40)+AND(G255=$N$38,OR(H255="Barrage",H255="16mi",H255="8vi",H255="4ti",H255="32mi",H255="Semifinali",H255="Finale"))</f>
        <v>#REF!</v>
      </c>
      <c r="D255" s="73" t="e">
        <f>MAX($D$94:D254)+COUNTIF(G255:N255,$E$23)+AND(G255=$N$21,OR(H255="Barrage",H255="16mi",H255="8vi",H255="4ti",H255="32mi",H255="Semifinali",H255="Finale"))</f>
        <v>#REF!</v>
      </c>
      <c r="E255" s="73" t="e">
        <f>MAX($E$94:E254)+COUNTIF(G255:N255,$E$6)+AND(G255=$N$4,OR(H255="Barrage",H255="16mi",H255="8vi",H255="4ti",H255="32mi",H255="Semifinali",H255="Finale"))</f>
        <v>#REF!</v>
      </c>
      <c r="F255" s="58" t="str">
        <f t="shared" si="18"/>
        <v>Turno 3</v>
      </c>
      <c r="G255" s="63" t="e">
        <f>#REF!</f>
        <v>#REF!</v>
      </c>
      <c r="H255" s="67">
        <v>3</v>
      </c>
      <c r="I255" s="60">
        <v>44</v>
      </c>
      <c r="J255" s="66" t="e">
        <f>#REF!</f>
        <v>#REF!</v>
      </c>
      <c r="K255" s="66" t="e">
        <f>#REF!</f>
        <v>#REF!</v>
      </c>
      <c r="L255" s="66"/>
      <c r="M255" s="66"/>
      <c r="N255" s="66" t="e">
        <f>#REF!</f>
        <v>#REF!</v>
      </c>
    </row>
    <row r="256" spans="1:14">
      <c r="A256" s="58" t="e">
        <f>MAX($A$94:A255)+COUNTIF(G256:N256,$E$74)+AND(G256=$N$72,OR(H256="Barrage",H256="16mi",H256="8vi",H256="4ti",H256="32mi",H256="Semifinali",H256="Finale"))</f>
        <v>#REF!</v>
      </c>
      <c r="B256" s="58" t="e">
        <f>MAX($B$94:B255)+COUNTIF(G256:N256,$E$57)+AND(G256=$N$55,OR(H256="Barrage",H256="16mi",H256="8vi",H256="4ti",H256="32mi",H256="Semifinali",H256="Finale"))</f>
        <v>#REF!</v>
      </c>
      <c r="C256" s="73" t="e">
        <f>MAX($C$94:C255)+COUNTIF(G256:N256,$E$40)+AND(G256=$N$38,OR(H256="Barrage",H256="16mi",H256="8vi",H256="4ti",H256="32mi",H256="Semifinali",H256="Finale"))</f>
        <v>#REF!</v>
      </c>
      <c r="D256" s="73" t="e">
        <f>MAX($D$94:D255)+COUNTIF(G256:N256,$E$23)+AND(G256=$N$21,OR(H256="Barrage",H256="16mi",H256="8vi",H256="4ti",H256="32mi",H256="Semifinali",H256="Finale"))</f>
        <v>#REF!</v>
      </c>
      <c r="E256" s="73" t="e">
        <f>MAX($E$94:E255)+COUNTIF(G256:N256,$E$6)+AND(G256=$N$4,OR(H256="Barrage",H256="16mi",H256="8vi",H256="4ti",H256="32mi",H256="Semifinali",H256="Finale"))</f>
        <v>#REF!</v>
      </c>
      <c r="F256" s="58" t="str">
        <f t="shared" si="18"/>
        <v>Turno 3</v>
      </c>
      <c r="G256" s="63" t="e">
        <f>#REF!</f>
        <v>#REF!</v>
      </c>
      <c r="H256" s="67">
        <v>4</v>
      </c>
      <c r="I256" s="60">
        <v>45</v>
      </c>
      <c r="J256" s="66" t="e">
        <f>#REF!</f>
        <v>#REF!</v>
      </c>
      <c r="K256" s="66" t="e">
        <f>#REF!</f>
        <v>#REF!</v>
      </c>
      <c r="L256" s="66"/>
      <c r="M256" s="66"/>
      <c r="N256" s="66" t="e">
        <f>#REF!</f>
        <v>#REF!</v>
      </c>
    </row>
    <row r="257" spans="1:14">
      <c r="A257" s="58" t="e">
        <f>MAX($A$94:A256)+COUNTIF(G257:N257,$E$74)+AND(G257=$N$72,OR(H257="Barrage",H257="16mi",H257="8vi",H257="4ti",H257="32mi",H257="Semifinali",H257="Finale"))</f>
        <v>#REF!</v>
      </c>
      <c r="B257" s="58" t="e">
        <f>MAX($B$94:B256)+COUNTIF(G257:N257,$E$57)+AND(G257=$N$55,OR(H257="Barrage",H257="16mi",H257="8vi",H257="4ti",H257="32mi",H257="Semifinali",H257="Finale"))</f>
        <v>#REF!</v>
      </c>
      <c r="C257" s="73" t="e">
        <f>MAX($C$94:C256)+COUNTIF(G257:N257,$E$40)+AND(G257=$N$38,OR(H257="Barrage",H257="16mi",H257="8vi",H257="4ti",H257="32mi",H257="Semifinali",H257="Finale"))</f>
        <v>#REF!</v>
      </c>
      <c r="D257" s="73" t="e">
        <f>MAX($D$94:D256)+COUNTIF(G257:N257,$E$23)+AND(G257=$N$21,OR(H257="Barrage",H257="16mi",H257="8vi",H257="4ti",H257="32mi",H257="Semifinali",H257="Finale"))</f>
        <v>#REF!</v>
      </c>
      <c r="E257" s="73" t="e">
        <f>MAX($E$94:E256)+COUNTIF(G257:N257,$E$6)+AND(G257=$N$4,OR(H257="Barrage",H257="16mi",H257="8vi",H257="4ti",H257="32mi",H257="Semifinali",H257="Finale"))</f>
        <v>#REF!</v>
      </c>
      <c r="F257" s="58" t="str">
        <f t="shared" si="18"/>
        <v>Turno 3</v>
      </c>
      <c r="G257" s="63" t="e">
        <f>#REF!</f>
        <v>#REF!</v>
      </c>
      <c r="H257" s="67">
        <v>4</v>
      </c>
      <c r="I257" s="60">
        <v>46</v>
      </c>
      <c r="J257" s="66" t="e">
        <f>#REF!</f>
        <v>#REF!</v>
      </c>
      <c r="K257" s="66" t="e">
        <f>#REF!</f>
        <v>#REF!</v>
      </c>
      <c r="L257" s="66"/>
      <c r="M257" s="66"/>
      <c r="N257" s="66" t="e">
        <f>#REF!</f>
        <v>#REF!</v>
      </c>
    </row>
    <row r="258" spans="1:14">
      <c r="A258" s="58" t="e">
        <f>MAX($A$94:A257)+COUNTIF(G258:N258,$E$74)+AND(G258=$N$72,OR(H258="Barrage",H258="16mi",H258="8vi",H258="4ti",H258="32mi",H258="Semifinali",H258="Finale"))</f>
        <v>#REF!</v>
      </c>
      <c r="B258" s="58" t="e">
        <f>MAX($B$94:B257)+COUNTIF(G258:N258,$E$57)+AND(G258=$N$55,OR(H258="Barrage",H258="16mi",H258="8vi",H258="4ti",H258="32mi",H258="Semifinali",H258="Finale"))</f>
        <v>#REF!</v>
      </c>
      <c r="C258" s="73" t="e">
        <f>MAX($C$94:C257)+COUNTIF(G258:N258,$E$40)+AND(G258=$N$38,OR(H258="Barrage",H258="16mi",H258="8vi",H258="4ti",H258="32mi",H258="Semifinali",H258="Finale"))</f>
        <v>#REF!</v>
      </c>
      <c r="D258" s="73" t="e">
        <f>MAX($D$94:D257)+COUNTIF(G258:N258,$E$23)+AND(G258=$N$21,OR(H258="Barrage",H258="16mi",H258="8vi",H258="4ti",H258="32mi",H258="Semifinali",H258="Finale"))</f>
        <v>#REF!</v>
      </c>
      <c r="E258" s="73" t="e">
        <f>MAX($E$94:E257)+COUNTIF(G258:N258,$E$6)+AND(G258=$N$4,OR(H258="Barrage",H258="16mi",H258="8vi",H258="4ti",H258="32mi",H258="Semifinali",H258="Finale"))</f>
        <v>#REF!</v>
      </c>
      <c r="F258" s="58" t="str">
        <f t="shared" si="18"/>
        <v>Turno 3</v>
      </c>
      <c r="G258" s="63" t="e">
        <f>#REF!</f>
        <v>#REF!</v>
      </c>
      <c r="H258" s="67">
        <v>4</v>
      </c>
      <c r="I258" s="60">
        <v>47</v>
      </c>
      <c r="J258" s="66" t="e">
        <f>#REF!</f>
        <v>#REF!</v>
      </c>
      <c r="K258" s="66" t="e">
        <f>#REF!</f>
        <v>#REF!</v>
      </c>
      <c r="L258" s="66"/>
      <c r="M258" s="66"/>
      <c r="N258" s="66" t="e">
        <f>#REF!</f>
        <v>#REF!</v>
      </c>
    </row>
    <row r="259" spans="1:14">
      <c r="A259" s="58" t="e">
        <f>MAX($A$94:A258)+COUNTIF(G259:N259,$E$74)+AND(G259=$N$72,OR(H259="Barrage",H259="16mi",H259="8vi",H259="4ti",H259="32mi",H259="Semifinali",H259="Finale"))</f>
        <v>#REF!</v>
      </c>
      <c r="B259" s="58" t="e">
        <f>MAX($B$94:B258)+COUNTIF(G259:N259,$E$57)+AND(G259=$N$55,OR(H259="Barrage",H259="16mi",H259="8vi",H259="4ti",H259="32mi",H259="Semifinali",H259="Finale"))</f>
        <v>#REF!</v>
      </c>
      <c r="C259" s="73" t="e">
        <f>MAX($C$94:C258)+COUNTIF(G259:N259,$E$40)+AND(G259=$N$38,OR(H259="Barrage",H259="16mi",H259="8vi",H259="4ti",H259="32mi",H259="Semifinali",H259="Finale"))</f>
        <v>#REF!</v>
      </c>
      <c r="D259" s="73" t="e">
        <f>MAX($D$94:D258)+COUNTIF(G259:N259,$E$23)+AND(G259=$N$21,OR(H259="Barrage",H259="16mi",H259="8vi",H259="4ti",H259="32mi",H259="Semifinali",H259="Finale"))</f>
        <v>#REF!</v>
      </c>
      <c r="E259" s="73" t="e">
        <f>MAX($E$94:E258)+COUNTIF(G259:N259,$E$6)+AND(G259=$N$4,OR(H259="Barrage",H259="16mi",H259="8vi",H259="4ti",H259="32mi",H259="Semifinali",H259="Finale"))</f>
        <v>#REF!</v>
      </c>
      <c r="F259" s="58" t="str">
        <f t="shared" si="18"/>
        <v>Turno 3</v>
      </c>
      <c r="G259" s="71" t="e">
        <f>#REF!</f>
        <v>#REF!</v>
      </c>
      <c r="H259" s="67">
        <v>0</v>
      </c>
      <c r="I259" s="60">
        <v>48</v>
      </c>
      <c r="J259" s="66"/>
      <c r="K259" s="66"/>
      <c r="L259" s="66"/>
      <c r="M259" s="66"/>
      <c r="N259" s="66"/>
    </row>
    <row r="260" spans="1:14">
      <c r="A260" s="58" t="e">
        <f>MAX($A$94:A259)+COUNTIF(G260:N260,$E$74)+AND(G260=$N$72,OR(H260="Barrage",H260="16mi",H260="8vi",H260="4ti",H260="32mi",H260="Semifinali",H260="Finale"))</f>
        <v>#REF!</v>
      </c>
      <c r="B260" s="58" t="e">
        <f>MAX($B$94:B259)+COUNTIF(G260:N260,$E$57)+AND(G260=$N$55,OR(H260="Barrage",H260="16mi",H260="8vi",H260="4ti",H260="32mi",H260="Semifinali",H260="Finale"))</f>
        <v>#REF!</v>
      </c>
      <c r="C260" s="73" t="e">
        <f>MAX($C$94:C259)+COUNTIF(G260:N260,$E$40)+AND(G260=$N$38,OR(H260="Barrage",H260="16mi",H260="8vi",H260="4ti",H260="32mi",H260="Semifinali",H260="Finale"))</f>
        <v>#REF!</v>
      </c>
      <c r="D260" s="73" t="e">
        <f>MAX($D$94:D259)+COUNTIF(G260:N260,$E$23)+AND(G260=$N$21,OR(H260="Barrage",H260="16mi",H260="8vi",H260="4ti",H260="32mi",H260="Semifinali",H260="Finale"))</f>
        <v>#REF!</v>
      </c>
      <c r="E260" s="73" t="e">
        <f>MAX($E$94:E259)+COUNTIF(G260:N260,$E$6)+AND(G260=$N$4,OR(H260="Barrage",H260="16mi",H260="8vi",H260="4ti",H260="32mi",H260="Semifinali",H260="Finale"))</f>
        <v>#REF!</v>
      </c>
      <c r="F260" s="58" t="str">
        <f t="shared" si="18"/>
        <v>Turno 3</v>
      </c>
      <c r="G260" s="64" t="e">
        <f>#REF!</f>
        <v>#REF!</v>
      </c>
      <c r="H260" s="67">
        <v>1</v>
      </c>
      <c r="I260" s="60">
        <v>49</v>
      </c>
      <c r="J260" s="66" t="e">
        <f>#REF!</f>
        <v>#REF!</v>
      </c>
      <c r="K260" s="66" t="e">
        <f>#REF!</f>
        <v>#REF!</v>
      </c>
      <c r="L260" s="66"/>
      <c r="M260" s="66"/>
      <c r="N260" s="66" t="e">
        <f>#REF!</f>
        <v>#REF!</v>
      </c>
    </row>
    <row r="261" spans="1:14">
      <c r="A261" s="58" t="e">
        <f>MAX($A$94:A260)+COUNTIF(G261:N261,$E$74)+AND(G261=$N$72,OR(H261="Barrage",H261="16mi",H261="8vi",H261="4ti",H261="32mi",H261="Semifinali",H261="Finale"))</f>
        <v>#REF!</v>
      </c>
      <c r="B261" s="58" t="e">
        <f>MAX($B$94:B260)+COUNTIF(G261:N261,$E$57)+AND(G261=$N$55,OR(H261="Barrage",H261="16mi",H261="8vi",H261="4ti",H261="32mi",H261="Semifinali",H261="Finale"))</f>
        <v>#REF!</v>
      </c>
      <c r="C261" s="73" t="e">
        <f>MAX($C$94:C260)+COUNTIF(G261:N261,$E$40)+AND(G261=$N$38,OR(H261="Barrage",H261="16mi",H261="8vi",H261="4ti",H261="32mi",H261="Semifinali",H261="Finale"))</f>
        <v>#REF!</v>
      </c>
      <c r="D261" s="73" t="e">
        <f>MAX($D$94:D260)+COUNTIF(G261:N261,$E$23)+AND(G261=$N$21,OR(H261="Barrage",H261="16mi",H261="8vi",H261="4ti",H261="32mi",H261="Semifinali",H261="Finale"))</f>
        <v>#REF!</v>
      </c>
      <c r="E261" s="73" t="e">
        <f>MAX($E$94:E260)+COUNTIF(G261:N261,$E$6)+AND(G261=$N$4,OR(H261="Barrage",H261="16mi",H261="8vi",H261="4ti",H261="32mi",H261="Semifinali",H261="Finale"))</f>
        <v>#REF!</v>
      </c>
      <c r="F261" s="58" t="str">
        <f t="shared" si="18"/>
        <v>Turno 3</v>
      </c>
      <c r="G261" s="64" t="e">
        <f>#REF!</f>
        <v>#REF!</v>
      </c>
      <c r="H261" s="67">
        <v>1</v>
      </c>
      <c r="I261" s="60">
        <v>50</v>
      </c>
      <c r="J261" s="66" t="e">
        <f>#REF!</f>
        <v>#REF!</v>
      </c>
      <c r="K261" s="66" t="e">
        <f>#REF!</f>
        <v>#REF!</v>
      </c>
      <c r="L261" s="66"/>
      <c r="M261" s="66"/>
      <c r="N261" s="66" t="e">
        <f>#REF!</f>
        <v>#REF!</v>
      </c>
    </row>
    <row r="262" spans="1:14">
      <c r="A262" s="58" t="e">
        <f>MAX($A$94:A261)+COUNTIF(G262:N262,$E$74)+AND(G262=$N$72,OR(H262="Barrage",H262="16mi",H262="8vi",H262="4ti",H262="32mi",H262="Semifinali",H262="Finale"))</f>
        <v>#REF!</v>
      </c>
      <c r="B262" s="58" t="e">
        <f>MAX($B$94:B261)+COUNTIF(G262:N262,$E$57)+AND(G262=$N$55,OR(H262="Barrage",H262="16mi",H262="8vi",H262="4ti",H262="32mi",H262="Semifinali",H262="Finale"))</f>
        <v>#REF!</v>
      </c>
      <c r="C262" s="73" t="e">
        <f>MAX($C$94:C261)+COUNTIF(G262:N262,$E$40)+AND(G262=$N$38,OR(H262="Barrage",H262="16mi",H262="8vi",H262="4ti",H262="32mi",H262="Semifinali",H262="Finale"))</f>
        <v>#REF!</v>
      </c>
      <c r="D262" s="73" t="e">
        <f>MAX($D$94:D261)+COUNTIF(G262:N262,$E$23)+AND(G262=$N$21,OR(H262="Barrage",H262="16mi",H262="8vi",H262="4ti",H262="32mi",H262="Semifinali",H262="Finale"))</f>
        <v>#REF!</v>
      </c>
      <c r="E262" s="73" t="e">
        <f>MAX($E$94:E261)+COUNTIF(G262:N262,$E$6)+AND(G262=$N$4,OR(H262="Barrage",H262="16mi",H262="8vi",H262="4ti",H262="32mi",H262="Semifinali",H262="Finale"))</f>
        <v>#REF!</v>
      </c>
      <c r="F262" s="58" t="str">
        <f t="shared" si="18"/>
        <v>Turno 3</v>
      </c>
    </row>
    <row r="263" spans="1:14" ht="12.75" customHeight="1">
      <c r="A263" s="58" t="e">
        <f>MAX($A$94:A262)+COUNTIF(G263:N263,$E$74)+AND(G263=$N$72,OR(H263="Barrage",H263="16mi",H263="8vi",H263="4ti",H263="32mi",H263="Semifinali",H263="Finale"))</f>
        <v>#REF!</v>
      </c>
      <c r="B263" s="58" t="e">
        <f>MAX($B$94:B262)+COUNTIF(G263:N263,$E$57)+AND(G263=$N$55,OR(H263="Barrage",H263="16mi",H263="8vi",H263="4ti",H263="32mi",H263="Semifinali",H263="Finale"))</f>
        <v>#REF!</v>
      </c>
      <c r="C263" s="73" t="e">
        <f>MAX($C$94:C262)+COUNTIF(G263:N263,$E$40)+AND(G263=$N$38,OR(H263="Barrage",H263="16mi",H263="8vi",H263="4ti",H263="32mi",H263="Semifinali",H263="Finale"))</f>
        <v>#REF!</v>
      </c>
      <c r="D263" s="73" t="e">
        <f>MAX($D$94:D262)+COUNTIF(G263:N263,$E$23)+AND(G263=$N$21,OR(H263="Barrage",H263="16mi",H263="8vi",H263="4ti",H263="32mi",H263="Semifinali",H263="Finale"))</f>
        <v>#REF!</v>
      </c>
      <c r="E263" s="73" t="e">
        <f>MAX($E$94:E262)+COUNTIF(G263:N263,$E$6)+AND(G263=$N$4,OR(H263="Barrage",H263="16mi",H263="8vi",H263="4ti",H263="32mi",H263="Semifinali",H263="Finale"))</f>
        <v>#REF!</v>
      </c>
      <c r="F263" s="58" t="s">
        <v>117</v>
      </c>
      <c r="G263" s="188" t="s">
        <v>19</v>
      </c>
      <c r="H263" s="188"/>
      <c r="I263" s="188"/>
      <c r="J263" s="188"/>
      <c r="K263" s="188"/>
      <c r="L263" s="188"/>
      <c r="M263" s="188"/>
      <c r="N263" s="188"/>
    </row>
    <row r="264" spans="1:14" ht="12.75" customHeight="1">
      <c r="A264" s="58" t="e">
        <f>MAX($A$94:A263)+COUNTIF(G264:N264,$E$74)+AND(G264=$N$72,OR(H264="Barrage",H264="16mi",H264="8vi",H264="4ti",H264="32mi",H264="Semifinali",H264="Finale"))</f>
        <v>#REF!</v>
      </c>
      <c r="B264" s="58" t="e">
        <f>MAX($B$94:B263)+COUNTIF(G264:N264,$E$57)+AND(G264=$N$55,OR(H264="Barrage",H264="16mi",H264="8vi",H264="4ti",H264="32mi",H264="Semifinali",H264="Finale"))</f>
        <v>#REF!</v>
      </c>
      <c r="C264" s="73" t="e">
        <f>MAX($C$94:C263)+COUNTIF(G264:N264,$E$40)+AND(G264=$N$38,OR(H264="Barrage",H264="16mi",H264="8vi",H264="4ti",H264="32mi",H264="Semifinali",H264="Finale"))</f>
        <v>#REF!</v>
      </c>
      <c r="D264" s="73" t="e">
        <f>MAX($D$94:D263)+COUNTIF(G264:N264,$E$23)+AND(G264=$N$21,OR(H264="Barrage",H264="16mi",H264="8vi",H264="4ti",H264="32mi",H264="Semifinali",H264="Finale"))</f>
        <v>#REF!</v>
      </c>
      <c r="E264" s="73" t="e">
        <f>MAX($E$94:E263)+COUNTIF(G264:N264,$E$6)+AND(G264=$N$4,OR(H264="Barrage",H264="16mi",H264="8vi",H264="4ti",H264="32mi",H264="Semifinali",H264="Finale"))</f>
        <v>#REF!</v>
      </c>
      <c r="F264" s="58" t="str">
        <f t="shared" si="18"/>
        <v>Turno 4</v>
      </c>
      <c r="G264" s="188"/>
      <c r="H264" s="188"/>
      <c r="I264" s="188"/>
      <c r="J264" s="188"/>
      <c r="K264" s="188"/>
      <c r="L264" s="188"/>
      <c r="M264" s="188"/>
      <c r="N264" s="188"/>
    </row>
    <row r="265" spans="1:14">
      <c r="A265" s="58" t="e">
        <f>MAX($A$94:A264)+COUNTIF(G265:N265,$E$74)+AND(G265=$N$72,OR(H265="Barrage",H265="16mi",H265="8vi",H265="4ti",H265="32mi",H265="Semifinali",H265="Finale"))</f>
        <v>#REF!</v>
      </c>
      <c r="B265" s="58" t="e">
        <f>MAX($B$94:B264)+COUNTIF(G265:N265,$E$57)+AND(G265=$N$55,OR(H265="Barrage",H265="16mi",H265="8vi",H265="4ti",H265="32mi",H265="Semifinali",H265="Finale"))</f>
        <v>#REF!</v>
      </c>
      <c r="C265" s="73" t="e">
        <f>MAX($C$94:C264)+COUNTIF(G265:N265,$E$40)+AND(G265=$N$38,OR(H265="Barrage",H265="16mi",H265="8vi",H265="4ti",H265="32mi",H265="Semifinali",H265="Finale"))</f>
        <v>#REF!</v>
      </c>
      <c r="D265" s="73" t="e">
        <f>MAX($D$94:D264)+COUNTIF(G265:N265,$E$23)+AND(G265=$N$21,OR(H265="Barrage",H265="16mi",H265="8vi",H265="4ti",H265="32mi",H265="Semifinali",H265="Finale"))</f>
        <v>#REF!</v>
      </c>
      <c r="E265" s="73" t="e">
        <f>MAX($E$94:E264)+COUNTIF(G265:N265,$E$6)+AND(G265=$N$4,OR(H265="Barrage",H265="16mi",H265="8vi",H265="4ti",H265="32mi",H265="Semifinali",H265="Finale"))</f>
        <v>#REF!</v>
      </c>
      <c r="F265" s="58" t="str">
        <f t="shared" si="18"/>
        <v>Turno 4</v>
      </c>
      <c r="G265" s="59"/>
      <c r="H265" s="59"/>
      <c r="I265" s="59"/>
      <c r="J265" s="59"/>
      <c r="K265" s="59"/>
      <c r="L265" s="59"/>
      <c r="M265" s="59"/>
      <c r="N265" s="59"/>
    </row>
    <row r="266" spans="1:14">
      <c r="A266" s="58" t="e">
        <f>MAX($A$94:A265)+COUNTIF(G266:N266,$E$74)+AND(G266=$N$72,OR(H266="Barrage",H266="16mi",H266="8vi",H266="4ti",H266="32mi",H266="Semifinali",H266="Finale"))</f>
        <v>#REF!</v>
      </c>
      <c r="B266" s="58" t="e">
        <f>MAX($B$94:B265)+COUNTIF(G266:N266,$E$57)+AND(G266=$N$55,OR(H266="Barrage",H266="16mi",H266="8vi",H266="4ti",H266="32mi",H266="Semifinali",H266="Finale"))</f>
        <v>#REF!</v>
      </c>
      <c r="C266" s="73" t="e">
        <f>MAX($C$94:C265)+COUNTIF(G266:N266,$E$40)+AND(G266=$N$38,OR(H266="Barrage",H266="16mi",H266="8vi",H266="4ti",H266="32mi",H266="Semifinali",H266="Finale"))</f>
        <v>#REF!</v>
      </c>
      <c r="D266" s="73" t="e">
        <f>MAX($D$94:D265)+COUNTIF(G266:N266,$E$23)+AND(G266=$N$21,OR(H266="Barrage",H266="16mi",H266="8vi",H266="4ti",H266="32mi",H266="Semifinali",H266="Finale"))</f>
        <v>#REF!</v>
      </c>
      <c r="E266" s="73" t="e">
        <f>MAX($E$94:E265)+COUNTIF(G266:N266,$E$6)+AND(G266=$N$4,OR(H266="Barrage",H266="16mi",H266="8vi",H266="4ti",H266="32mi",H266="Semifinali",H266="Finale"))</f>
        <v>#REF!</v>
      </c>
      <c r="F266" s="58" t="str">
        <f t="shared" si="18"/>
        <v>Turno 4</v>
      </c>
      <c r="G266" s="186" t="s">
        <v>61</v>
      </c>
      <c r="H266" s="186"/>
      <c r="I266" s="186"/>
      <c r="J266" s="186"/>
      <c r="K266" s="186"/>
      <c r="L266" s="186"/>
      <c r="M266" s="186"/>
      <c r="N266" s="186"/>
    </row>
    <row r="267" spans="1:14">
      <c r="A267" s="58" t="e">
        <f>MAX($A$94:A266)+COUNTIF(G267:N267,$E$74)+AND(G267=$N$72,OR(H267="Barrage",H267="16mi",H267="8vi",H267="4ti",H267="32mi",H267="Semifinali",H267="Finale"))</f>
        <v>#REF!</v>
      </c>
      <c r="B267" s="58" t="e">
        <f>MAX($B$94:B266)+COUNTIF(G267:N267,$E$57)+AND(G267=$N$55,OR(H267="Barrage",H267="16mi",H267="8vi",H267="4ti",H267="32mi",H267="Semifinali",H267="Finale"))</f>
        <v>#REF!</v>
      </c>
      <c r="C267" s="73" t="e">
        <f>MAX($C$94:C266)+COUNTIF(G267:N267,$E$40)+AND(G267=$N$38,OR(H267="Barrage",H267="16mi",H267="8vi",H267="4ti",H267="32mi",H267="Semifinali",H267="Finale"))</f>
        <v>#REF!</v>
      </c>
      <c r="D267" s="73" t="e">
        <f>MAX($D$94:D266)+COUNTIF(G267:N267,$E$23)+AND(G267=$N$21,OR(H267="Barrage",H267="16mi",H267="8vi",H267="4ti",H267="32mi",H267="Semifinali",H267="Finale"))</f>
        <v>#REF!</v>
      </c>
      <c r="E267" s="73" t="e">
        <f>MAX($E$94:E266)+COUNTIF(G267:N267,$E$6)+AND(G267=$N$4,OR(H267="Barrage",H267="16mi",H267="8vi",H267="4ti",H267="32mi",H267="Semifinali",H267="Finale"))</f>
        <v>#REF!</v>
      </c>
      <c r="F267" s="58" t="str">
        <f t="shared" si="18"/>
        <v>Turno 4</v>
      </c>
      <c r="G267" s="65"/>
      <c r="H267" s="65"/>
      <c r="I267" s="65"/>
      <c r="J267" s="65"/>
      <c r="K267" s="65"/>
      <c r="L267" s="65"/>
      <c r="M267" s="65"/>
      <c r="N267" s="65"/>
    </row>
    <row r="268" spans="1:14">
      <c r="A268" s="58" t="e">
        <f>MAX($A$94:A267)+COUNTIF(G268:N268,$E$74)+AND(G268=$N$72,OR(H268="Barrage",H268="16mi",H268="8vi",H268="4ti",H268="32mi",H268="Semifinali",H268="Finale"))</f>
        <v>#REF!</v>
      </c>
      <c r="B268" s="58" t="e">
        <f>MAX($B$94:B267)+COUNTIF(G268:N268,$E$57)+AND(G268=$N$55,OR(H268="Barrage",H268="16mi",H268="8vi",H268="4ti",H268="32mi",H268="Semifinali",H268="Finale"))</f>
        <v>#REF!</v>
      </c>
      <c r="C268" s="73" t="e">
        <f>MAX($C$94:C267)+COUNTIF(G268:N268,$E$40)+AND(G268=$N$38,OR(H268="Barrage",H268="16mi",H268="8vi",H268="4ti",H268="32mi",H268="Semifinali",H268="Finale"))</f>
        <v>#REF!</v>
      </c>
      <c r="D268" s="73" t="e">
        <f>MAX($D$94:D267)+COUNTIF(G268:N268,$E$23)+AND(G268=$N$21,OR(H268="Barrage",H268="16mi",H268="8vi",H268="4ti",H268="32mi",H268="Semifinali",H268="Finale"))</f>
        <v>#REF!</v>
      </c>
      <c r="E268" s="73" t="e">
        <f>MAX($E$94:E267)+COUNTIF(G268:N268,$E$6)+AND(G268=$N$4,OR(H268="Barrage",H268="16mi",H268="8vi",H268="4ti",H268="32mi",H268="Semifinali",H268="Finale"))</f>
        <v>#REF!</v>
      </c>
      <c r="F268" s="58" t="str">
        <f t="shared" si="18"/>
        <v>Turno 4</v>
      </c>
      <c r="G268" s="59" t="s">
        <v>21</v>
      </c>
      <c r="H268" s="59" t="s">
        <v>50</v>
      </c>
      <c r="I268" s="59" t="s">
        <v>20</v>
      </c>
      <c r="J268" s="59" t="s">
        <v>13</v>
      </c>
      <c r="K268" s="59" t="s">
        <v>14</v>
      </c>
      <c r="L268" s="187" t="s">
        <v>11</v>
      </c>
      <c r="M268" s="187"/>
      <c r="N268" s="59" t="s">
        <v>12</v>
      </c>
    </row>
    <row r="269" spans="1:14">
      <c r="A269" s="58" t="e">
        <f>MAX($A$94:A268)+COUNTIF(G269:N269,$E$74)+AND(G269=$N$72,OR(H269="Barrage",H269="16mi",H269="8vi",H269="4ti",H269="32mi",H269="Semifinali",H269="Finale"))</f>
        <v>#REF!</v>
      </c>
      <c r="B269" s="58" t="e">
        <f>MAX($B$94:B268)+COUNTIF(G269:N269,$E$57)+AND(G269=$N$55,OR(H269="Barrage",H269="16mi",H269="8vi",H269="4ti",H269="32mi",H269="Semifinali",H269="Finale"))</f>
        <v>#REF!</v>
      </c>
      <c r="C269" s="73" t="e">
        <f>MAX($C$94:C268)+COUNTIF(G269:N269,$E$40)+AND(G269=$N$38,OR(H269="Barrage",H269="16mi",H269="8vi",H269="4ti",H269="32mi",H269="Semifinali",H269="Finale"))</f>
        <v>#REF!</v>
      </c>
      <c r="D269" s="73" t="e">
        <f>MAX($D$94:D268)+COUNTIF(G269:N269,$E$23)+AND(G269=$N$21,OR(H269="Barrage",H269="16mi",H269="8vi",H269="4ti",H269="32mi",H269="Semifinali",H269="Finale"))</f>
        <v>#REF!</v>
      </c>
      <c r="E269" s="73" t="e">
        <f>MAX($E$94:E268)+COUNTIF(G269:N269,$E$6)+AND(G269=$N$4,OR(H269="Barrage",H269="16mi",H269="8vi",H269="4ti",H269="32mi",H269="Semifinali",H269="Finale"))</f>
        <v>#REF!</v>
      </c>
      <c r="F269" s="58" t="str">
        <f t="shared" si="18"/>
        <v>Turno 4</v>
      </c>
      <c r="G269" s="65"/>
      <c r="H269" s="65"/>
      <c r="I269" s="65"/>
      <c r="J269" s="65"/>
      <c r="K269" s="65"/>
      <c r="L269" s="65"/>
      <c r="M269" s="65"/>
      <c r="N269" s="65"/>
    </row>
    <row r="270" spans="1:14">
      <c r="A270" s="58" t="e">
        <f>MAX($A$94:A269)+COUNTIF(G270:N270,$E$74)+AND(G270=$N$72,OR(H270="Barrage",H270="16mi",H270="8vi",H270="4ti",H270="32mi",H270="Semifinali",H270="Finale"))</f>
        <v>#REF!</v>
      </c>
      <c r="B270" s="58" t="e">
        <f>MAX($B$94:B269)+COUNTIF(G270:N270,$E$57)+AND(G270=$N$55,OR(H270="Barrage",H270="16mi",H270="8vi",H270="4ti",H270="32mi",H270="Semifinali",H270="Finale"))</f>
        <v>#REF!</v>
      </c>
      <c r="C270" s="73" t="e">
        <f>MAX($C$94:C269)+COUNTIF(G270:N270,$E$40)+AND(G270=$N$38,OR(H270="Barrage",H270="16mi",H270="8vi",H270="4ti",H270="32mi",H270="Semifinali",H270="Finale"))</f>
        <v>#REF!</v>
      </c>
      <c r="D270" s="73" t="e">
        <f>MAX($D$94:D269)+COUNTIF(G270:N270,$E$23)+AND(G270=$N$21,OR(H270="Barrage",H270="16mi",H270="8vi",H270="4ti",H270="32mi",H270="Semifinali",H270="Finale"))</f>
        <v>#REF!</v>
      </c>
      <c r="E270" s="73" t="e">
        <f>MAX($E$94:E269)+COUNTIF(G270:N270,$E$6)+AND(G270=$N$4,OR(H270="Barrage",H270="16mi",H270="8vi",H270="4ti",H270="32mi",H270="Semifinali",H270="Finale"))</f>
        <v>#REF!</v>
      </c>
      <c r="F270" s="58" t="str">
        <f t="shared" si="18"/>
        <v>Turno 4</v>
      </c>
      <c r="G270" s="72" t="e">
        <f>#REF!</f>
        <v>#REF!</v>
      </c>
      <c r="H270" s="60">
        <v>7</v>
      </c>
      <c r="I270" s="60">
        <v>1</v>
      </c>
      <c r="J270" s="66" t="e">
        <f>#REF!</f>
        <v>#REF!</v>
      </c>
      <c r="K270" s="66" t="e">
        <f>#REF!</f>
        <v>#REF!</v>
      </c>
      <c r="L270" s="66"/>
      <c r="M270" s="66"/>
      <c r="N270" s="66" t="e">
        <f>#REF!</f>
        <v>#REF!</v>
      </c>
    </row>
    <row r="271" spans="1:14">
      <c r="A271" s="58" t="e">
        <f>MAX($A$94:A270)+COUNTIF(G271:N271,$E$74)+AND(G271=$N$72,OR(H271="Barrage",H271="16mi",H271="8vi",H271="4ti",H271="32mi",H271="Semifinali",H271="Finale"))</f>
        <v>#REF!</v>
      </c>
      <c r="B271" s="58" t="e">
        <f>MAX($B$94:B270)+COUNTIF(G271:N271,$E$57)+AND(G271=$N$55,OR(H271="Barrage",H271="16mi",H271="8vi",H271="4ti",H271="32mi",H271="Semifinali",H271="Finale"))</f>
        <v>#REF!</v>
      </c>
      <c r="C271" s="73" t="e">
        <f>MAX($C$94:C270)+COUNTIF(G271:N271,$E$40)+AND(G271=$N$38,OR(H271="Barrage",H271="16mi",H271="8vi",H271="4ti",H271="32mi",H271="Semifinali",H271="Finale"))</f>
        <v>#REF!</v>
      </c>
      <c r="D271" s="73" t="e">
        <f>MAX($D$94:D270)+COUNTIF(G271:N271,$E$23)+AND(G271=$N$21,OR(H271="Barrage",H271="16mi",H271="8vi",H271="4ti",H271="32mi",H271="Semifinali",H271="Finale"))</f>
        <v>#REF!</v>
      </c>
      <c r="E271" s="73" t="e">
        <f>MAX($E$94:E270)+COUNTIF(G271:N271,$E$6)+AND(G271=$N$4,OR(H271="Barrage",H271="16mi",H271="8vi",H271="4ti",H271="32mi",H271="Semifinali",H271="Finale"))</f>
        <v>#REF!</v>
      </c>
      <c r="F271" s="58" t="str">
        <f t="shared" si="18"/>
        <v>Turno 4</v>
      </c>
      <c r="G271" s="72" t="e">
        <f>#REF!</f>
        <v>#REF!</v>
      </c>
      <c r="H271" s="60">
        <v>7</v>
      </c>
      <c r="I271" s="60">
        <v>2</v>
      </c>
      <c r="J271" s="66" t="e">
        <f>#REF!</f>
        <v>#REF!</v>
      </c>
      <c r="K271" s="66" t="e">
        <f>#REF!</f>
        <v>#REF!</v>
      </c>
      <c r="L271" s="66"/>
      <c r="M271" s="66"/>
      <c r="N271" s="66" t="e">
        <f>#REF!</f>
        <v>#REF!</v>
      </c>
    </row>
    <row r="272" spans="1:14">
      <c r="A272" s="58" t="e">
        <f>MAX($A$94:A271)+COUNTIF(G272:N272,$E$74)+AND(G272=$N$72,OR(H272="Barrage",H272="16mi",H272="8vi",H272="4ti",H272="32mi",H272="Semifinali",H272="Finale"))</f>
        <v>#REF!</v>
      </c>
      <c r="B272" s="58" t="e">
        <f>MAX($B$94:B271)+COUNTIF(G272:N272,$E$57)+AND(G272=$N$55,OR(H272="Barrage",H272="16mi",H272="8vi",H272="4ti",H272="32mi",H272="Semifinali",H272="Finale"))</f>
        <v>#REF!</v>
      </c>
      <c r="C272" s="73" t="e">
        <f>MAX($C$94:C271)+COUNTIF(G272:N272,$E$40)+AND(G272=$N$38,OR(H272="Barrage",H272="16mi",H272="8vi",H272="4ti",H272="32mi",H272="Semifinali",H272="Finale"))</f>
        <v>#REF!</v>
      </c>
      <c r="D272" s="73" t="e">
        <f>MAX($D$94:D271)+COUNTIF(G272:N272,$E$23)+AND(G272=$N$21,OR(H272="Barrage",H272="16mi",H272="8vi",H272="4ti",H272="32mi",H272="Semifinali",H272="Finale"))</f>
        <v>#REF!</v>
      </c>
      <c r="E272" s="73" t="e">
        <f>MAX($E$94:E271)+COUNTIF(G272:N272,$E$6)+AND(G272=$N$4,OR(H272="Barrage",H272="16mi",H272="8vi",H272="4ti",H272="32mi",H272="Semifinali",H272="Finale"))</f>
        <v>#REF!</v>
      </c>
      <c r="F272" s="58" t="str">
        <f t="shared" si="18"/>
        <v>Turno 4</v>
      </c>
      <c r="G272" s="72" t="e">
        <f>#REF!</f>
        <v>#REF!</v>
      </c>
      <c r="H272" s="60">
        <v>8</v>
      </c>
      <c r="I272" s="60">
        <v>3</v>
      </c>
      <c r="J272" s="66" t="e">
        <f>#REF!</f>
        <v>#REF!</v>
      </c>
      <c r="K272" s="66" t="e">
        <f>#REF!</f>
        <v>#REF!</v>
      </c>
      <c r="L272" s="66"/>
      <c r="M272" s="66"/>
      <c r="N272" s="66" t="e">
        <f>#REF!</f>
        <v>#REF!</v>
      </c>
    </row>
    <row r="273" spans="1:14">
      <c r="A273" s="58" t="e">
        <f>MAX($A$94:A272)+COUNTIF(G273:N273,$E$74)+AND(G273=$N$72,OR(H273="Barrage",H273="16mi",H273="8vi",H273="4ti",H273="32mi",H273="Semifinali",H273="Finale"))</f>
        <v>#REF!</v>
      </c>
      <c r="B273" s="58" t="e">
        <f>MAX($B$94:B272)+COUNTIF(G273:N273,$E$57)+AND(G273=$N$55,OR(H273="Barrage",H273="16mi",H273="8vi",H273="4ti",H273="32mi",H273="Semifinali",H273="Finale"))</f>
        <v>#REF!</v>
      </c>
      <c r="C273" s="73" t="e">
        <f>MAX($C$94:C272)+COUNTIF(G273:N273,$E$40)+AND(G273=$N$38,OR(H273="Barrage",H273="16mi",H273="8vi",H273="4ti",H273="32mi",H273="Semifinali",H273="Finale"))</f>
        <v>#REF!</v>
      </c>
      <c r="D273" s="73" t="e">
        <f>MAX($D$94:D272)+COUNTIF(G273:N273,$E$23)+AND(G273=$N$21,OR(H273="Barrage",H273="16mi",H273="8vi",H273="4ti",H273="32mi",H273="Semifinali",H273="Finale"))</f>
        <v>#REF!</v>
      </c>
      <c r="E273" s="73" t="e">
        <f>MAX($E$94:E272)+COUNTIF(G273:N273,$E$6)+AND(G273=$N$4,OR(H273="Barrage",H273="16mi",H273="8vi",H273="4ti",H273="32mi",H273="Semifinali",H273="Finale"))</f>
        <v>#REF!</v>
      </c>
      <c r="F273" s="58" t="str">
        <f t="shared" si="18"/>
        <v>Turno 4</v>
      </c>
      <c r="G273" s="72" t="e">
        <f>#REF!</f>
        <v>#REF!</v>
      </c>
      <c r="H273" s="67">
        <v>8</v>
      </c>
      <c r="I273" s="60">
        <v>4</v>
      </c>
      <c r="J273" s="66" t="e">
        <f>#REF!</f>
        <v>#REF!</v>
      </c>
      <c r="K273" s="66" t="e">
        <f>#REF!</f>
        <v>#REF!</v>
      </c>
      <c r="L273" s="66"/>
      <c r="M273" s="66"/>
      <c r="N273" s="66" t="e">
        <f>#REF!</f>
        <v>#REF!</v>
      </c>
    </row>
    <row r="274" spans="1:14">
      <c r="A274" s="58" t="e">
        <f>MAX($A$94:A273)+COUNTIF(G274:N274,$E$74)+AND(G274=$N$72,OR(H274="Barrage",H274="16mi",H274="8vi",H274="4ti",H274="32mi",H274="Semifinali",H274="Finale"))</f>
        <v>#REF!</v>
      </c>
      <c r="B274" s="58" t="e">
        <f>MAX($B$94:B273)+COUNTIF(G274:N274,$E$57)+AND(G274=$N$55,OR(H274="Barrage",H274="16mi",H274="8vi",H274="4ti",H274="32mi",H274="Semifinali",H274="Finale"))</f>
        <v>#REF!</v>
      </c>
      <c r="C274" s="73" t="e">
        <f>MAX($C$94:C273)+COUNTIF(G274:N274,$E$40)+AND(G274=$N$38,OR(H274="Barrage",H274="16mi",H274="8vi",H274="4ti",H274="32mi",H274="Semifinali",H274="Finale"))</f>
        <v>#REF!</v>
      </c>
      <c r="D274" s="73" t="e">
        <f>MAX($D$94:D273)+COUNTIF(G274:N274,$E$23)+AND(G274=$N$21,OR(H274="Barrage",H274="16mi",H274="8vi",H274="4ti",H274="32mi",H274="Semifinali",H274="Finale"))</f>
        <v>#REF!</v>
      </c>
      <c r="E274" s="73" t="e">
        <f>MAX($E$94:E273)+COUNTIF(G274:N274,$E$6)+AND(G274=$N$4,OR(H274="Barrage",H274="16mi",H274="8vi",H274="4ti",H274="32mi",H274="Semifinali",H274="Finale"))</f>
        <v>#REF!</v>
      </c>
      <c r="F274" s="58" t="str">
        <f t="shared" si="18"/>
        <v>Turno 4</v>
      </c>
      <c r="G274" s="72" t="e">
        <f>#REF!</f>
        <v>#REF!</v>
      </c>
      <c r="H274" s="67">
        <v>9</v>
      </c>
      <c r="I274" s="60">
        <v>5</v>
      </c>
      <c r="J274" s="66" t="e">
        <f>#REF!</f>
        <v>#REF!</v>
      </c>
      <c r="K274" s="66" t="e">
        <f>#REF!</f>
        <v>#REF!</v>
      </c>
      <c r="L274" s="66"/>
      <c r="M274" s="66"/>
      <c r="N274" s="66" t="e">
        <f>#REF!</f>
        <v>#REF!</v>
      </c>
    </row>
    <row r="275" spans="1:14">
      <c r="A275" s="58" t="e">
        <f>MAX($A$94:A274)+COUNTIF(G275:N275,$E$74)+AND(G275=$N$72,OR(H275="Barrage",H275="16mi",H275="8vi",H275="4ti",H275="32mi",H275="Semifinali",H275="Finale"))</f>
        <v>#REF!</v>
      </c>
      <c r="B275" s="58" t="e">
        <f>MAX($B$94:B274)+COUNTIF(G275:N275,$E$57)+AND(G275=$N$55,OR(H275="Barrage",H275="16mi",H275="8vi",H275="4ti",H275="32mi",H275="Semifinali",H275="Finale"))</f>
        <v>#REF!</v>
      </c>
      <c r="C275" s="73" t="e">
        <f>MAX($C$94:C274)+COUNTIF(G275:N275,$E$40)+AND(G275=$N$38,OR(H275="Barrage",H275="16mi",H275="8vi",H275="4ti",H275="32mi",H275="Semifinali",H275="Finale"))</f>
        <v>#REF!</v>
      </c>
      <c r="D275" s="73" t="e">
        <f>MAX($D$94:D274)+COUNTIF(G275:N275,$E$23)+AND(G275=$N$21,OR(H275="Barrage",H275="16mi",H275="8vi",H275="4ti",H275="32mi",H275="Semifinali",H275="Finale"))</f>
        <v>#REF!</v>
      </c>
      <c r="E275" s="73" t="e">
        <f>MAX($E$94:E274)+COUNTIF(G275:N275,$E$6)+AND(G275=$N$4,OR(H275="Barrage",H275="16mi",H275="8vi",H275="4ti",H275="32mi",H275="Semifinali",H275="Finale"))</f>
        <v>#REF!</v>
      </c>
      <c r="F275" s="58" t="str">
        <f t="shared" si="18"/>
        <v>Turno 4</v>
      </c>
      <c r="G275" s="72" t="e">
        <f>#REF!</f>
        <v>#REF!</v>
      </c>
      <c r="H275" s="67">
        <v>9</v>
      </c>
      <c r="I275" s="60">
        <v>6</v>
      </c>
      <c r="J275" s="66" t="e">
        <f>#REF!</f>
        <v>#REF!</v>
      </c>
      <c r="K275" s="66" t="e">
        <f>#REF!</f>
        <v>#REF!</v>
      </c>
      <c r="L275" s="66"/>
      <c r="M275" s="66"/>
      <c r="N275" s="66" t="e">
        <f>Esordienti!#REF!</f>
        <v>#REF!</v>
      </c>
    </row>
    <row r="276" spans="1:14">
      <c r="A276" s="58" t="e">
        <f>MAX($A$94:A275)+COUNTIF(G276:N276,$E$74)+AND(G276=$N$72,OR(H276="Barrage",H276="16mi",H276="8vi",H276="4ti",H276="32mi",H276="Semifinali",H276="Finale"))</f>
        <v>#REF!</v>
      </c>
      <c r="B276" s="58" t="e">
        <f>MAX($B$94:B275)+COUNTIF(G276:N276,$E$57)+AND(G276=$N$55,OR(H276="Barrage",H276="16mi",H276="8vi",H276="4ti",H276="32mi",H276="Semifinali",H276="Finale"))</f>
        <v>#REF!</v>
      </c>
      <c r="C276" s="73" t="e">
        <f>MAX($C$94:C275)+COUNTIF(G276:N276,$E$40)+AND(G276=$N$38,OR(H276="Barrage",H276="16mi",H276="8vi",H276="4ti",H276="32mi",H276="Semifinali",H276="Finale"))</f>
        <v>#REF!</v>
      </c>
      <c r="D276" s="73" t="e">
        <f>MAX($D$94:D275)+COUNTIF(G276:N276,$E$23)+AND(G276=$N$21,OR(H276="Barrage",H276="16mi",H276="8vi",H276="4ti",H276="32mi",H276="Semifinali",H276="Finale"))</f>
        <v>#REF!</v>
      </c>
      <c r="E276" s="73" t="e">
        <f>MAX($E$94:E275)+COUNTIF(G276:N276,$E$6)+AND(G276=$N$4,OR(H276="Barrage",H276="16mi",H276="8vi",H276="4ti",H276="32mi",H276="Semifinali",H276="Finale"))</f>
        <v>#REF!</v>
      </c>
      <c r="F276" s="58" t="str">
        <f t="shared" si="18"/>
        <v>Turno 4</v>
      </c>
      <c r="G276" s="72" t="e">
        <f>#REF!</f>
        <v>#REF!</v>
      </c>
      <c r="H276" s="67">
        <v>10</v>
      </c>
      <c r="I276" s="60">
        <v>7</v>
      </c>
      <c r="J276" s="66" t="e">
        <f>#REF!</f>
        <v>#REF!</v>
      </c>
      <c r="K276" s="66" t="e">
        <f>#REF!</f>
        <v>#REF!</v>
      </c>
      <c r="L276" s="66"/>
      <c r="M276" s="66"/>
      <c r="N276" s="66" t="e">
        <f>#REF!</f>
        <v>#REF!</v>
      </c>
    </row>
    <row r="277" spans="1:14">
      <c r="A277" s="58" t="e">
        <f>MAX($A$94:A276)+COUNTIF(G277:N277,$E$74)+AND(G277=$N$72,OR(H277="Barrage",H277="16mi",H277="8vi",H277="4ti",H277="32mi",H277="Semifinali",H277="Finale"))</f>
        <v>#REF!</v>
      </c>
      <c r="B277" s="58" t="e">
        <f>MAX($B$94:B276)+COUNTIF(G277:N277,$E$57)+AND(G277=$N$55,OR(H277="Barrage",H277="16mi",H277="8vi",H277="4ti",H277="32mi",H277="Semifinali",H277="Finale"))</f>
        <v>#REF!</v>
      </c>
      <c r="C277" s="73" t="e">
        <f>MAX($C$94:C276)+COUNTIF(G277:N277,$E$40)+AND(G277=$N$38,OR(H277="Barrage",H277="16mi",H277="8vi",H277="4ti",H277="32mi",H277="Semifinali",H277="Finale"))</f>
        <v>#REF!</v>
      </c>
      <c r="D277" s="73" t="e">
        <f>MAX($D$94:D276)+COUNTIF(G277:N277,$E$23)+AND(G277=$N$21,OR(H277="Barrage",H277="16mi",H277="8vi",H277="4ti",H277="32mi",H277="Semifinali",H277="Finale"))</f>
        <v>#REF!</v>
      </c>
      <c r="E277" s="73" t="e">
        <f>MAX($E$94:E276)+COUNTIF(G277:N277,$E$6)+AND(G277=$N$4,OR(H277="Barrage",H277="16mi",H277="8vi",H277="4ti",H277="32mi",H277="Semifinali",H277="Finale"))</f>
        <v>#REF!</v>
      </c>
      <c r="F277" s="58" t="str">
        <f t="shared" si="18"/>
        <v>Turno 4</v>
      </c>
      <c r="G277" s="72" t="e">
        <f>#REF!</f>
        <v>#REF!</v>
      </c>
      <c r="H277" s="67">
        <v>10</v>
      </c>
      <c r="I277" s="60">
        <v>8</v>
      </c>
      <c r="J277" s="66" t="e">
        <f>#REF!</f>
        <v>#REF!</v>
      </c>
      <c r="K277" s="66" t="e">
        <f>#REF!</f>
        <v>#REF!</v>
      </c>
      <c r="L277" s="66"/>
      <c r="M277" s="66"/>
      <c r="N277" s="66" t="e">
        <f>#REF!</f>
        <v>#REF!</v>
      </c>
    </row>
    <row r="278" spans="1:14">
      <c r="A278" s="58" t="e">
        <f>MAX($A$94:A277)+COUNTIF(G278:N278,$E$74)+AND(G278=$N$72,OR(H278="Barrage",H278="16mi",H278="8vi",H278="4ti",H278="32mi",H278="Semifinali",H278="Finale"))</f>
        <v>#REF!</v>
      </c>
      <c r="B278" s="58" t="e">
        <f>MAX($B$94:B277)+COUNTIF(G278:N278,$E$57)+AND(G278=$N$55,OR(H278="Barrage",H278="16mi",H278="8vi",H278="4ti",H278="32mi",H278="Semifinali",H278="Finale"))</f>
        <v>#REF!</v>
      </c>
      <c r="C278" s="73" t="e">
        <f>MAX($C$94:C277)+COUNTIF(G278:N278,$E$40)+AND(G278=$N$38,OR(H278="Barrage",H278="16mi",H278="8vi",H278="4ti",H278="32mi",H278="Semifinali",H278="Finale"))</f>
        <v>#REF!</v>
      </c>
      <c r="D278" s="73" t="e">
        <f>MAX($D$94:D277)+COUNTIF(G278:N278,$E$23)+AND(G278=$N$21,OR(H278="Barrage",H278="16mi",H278="8vi",H278="4ti",H278="32mi",H278="Semifinali",H278="Finale"))</f>
        <v>#REF!</v>
      </c>
      <c r="E278" s="73" t="e">
        <f>MAX($E$94:E277)+COUNTIF(G278:N278,$E$6)+AND(G278=$N$4,OR(H278="Barrage",H278="16mi",H278="8vi",H278="4ti",H278="32mi",H278="Semifinali",H278="Finale"))</f>
        <v>#REF!</v>
      </c>
      <c r="F278" s="58" t="str">
        <f t="shared" si="18"/>
        <v>Turno 4</v>
      </c>
      <c r="G278" s="72" t="e">
        <f>#REF!</f>
        <v>#REF!</v>
      </c>
      <c r="H278" s="67">
        <v>11</v>
      </c>
      <c r="I278" s="60">
        <v>9</v>
      </c>
      <c r="J278" s="66" t="e">
        <f>#REF!</f>
        <v>#REF!</v>
      </c>
      <c r="K278" s="66" t="e">
        <f>#REF!</f>
        <v>#REF!</v>
      </c>
      <c r="L278" s="66"/>
      <c r="M278" s="66"/>
      <c r="N278" s="66" t="e">
        <f>#REF!</f>
        <v>#REF!</v>
      </c>
    </row>
    <row r="279" spans="1:14">
      <c r="A279" s="58" t="e">
        <f>MAX($A$94:A278)+COUNTIF(G279:N279,$E$74)+AND(G279=$N$72,OR(H279="Barrage",H279="16mi",H279="8vi",H279="4ti",H279="32mi",H279="Semifinali",H279="Finale"))</f>
        <v>#REF!</v>
      </c>
      <c r="B279" s="58" t="e">
        <f>MAX($B$94:B278)+COUNTIF(G279:N279,$E$57)+AND(G279=$N$55,OR(H279="Barrage",H279="16mi",H279="8vi",H279="4ti",H279="32mi",H279="Semifinali",H279="Finale"))</f>
        <v>#REF!</v>
      </c>
      <c r="C279" s="73" t="e">
        <f>MAX($C$94:C278)+COUNTIF(G279:N279,$E$40)+AND(G279=$N$38,OR(H279="Barrage",H279="16mi",H279="8vi",H279="4ti",H279="32mi",H279="Semifinali",H279="Finale"))</f>
        <v>#REF!</v>
      </c>
      <c r="D279" s="73" t="e">
        <f>MAX($D$94:D278)+COUNTIF(G279:N279,$E$23)+AND(G279=$N$21,OR(H279="Barrage",H279="16mi",H279="8vi",H279="4ti",H279="32mi",H279="Semifinali",H279="Finale"))</f>
        <v>#REF!</v>
      </c>
      <c r="E279" s="73" t="e">
        <f>MAX($E$94:E278)+COUNTIF(G279:N279,$E$6)+AND(G279=$N$4,OR(H279="Barrage",H279="16mi",H279="8vi",H279="4ti",H279="32mi",H279="Semifinali",H279="Finale"))</f>
        <v>#REF!</v>
      </c>
      <c r="F279" s="58" t="str">
        <f t="shared" si="18"/>
        <v>Turno 4</v>
      </c>
      <c r="G279" s="72" t="e">
        <f>#REF!</f>
        <v>#REF!</v>
      </c>
      <c r="H279" s="67">
        <v>11</v>
      </c>
      <c r="I279" s="60">
        <v>10</v>
      </c>
      <c r="J279" s="66" t="e">
        <f>#REF!</f>
        <v>#REF!</v>
      </c>
      <c r="K279" s="66" t="e">
        <f>#REF!</f>
        <v>#REF!</v>
      </c>
      <c r="L279" s="66"/>
      <c r="M279" s="66"/>
      <c r="N279" s="66" t="e">
        <f>#REF!</f>
        <v>#REF!</v>
      </c>
    </row>
    <row r="280" spans="1:14">
      <c r="A280" s="58" t="e">
        <f>MAX($A$94:A279)+COUNTIF(G280:N280,$E$74)+AND(G280=$N$72,OR(H280="Barrage",H280="16mi",H280="8vi",H280="4ti",H280="32mi",H280="Semifinali",H280="Finale"))</f>
        <v>#REF!</v>
      </c>
      <c r="B280" s="58" t="e">
        <f>MAX($B$94:B279)+COUNTIF(G280:N280,$E$57)+AND(G280=$N$55,OR(H280="Barrage",H280="16mi",H280="8vi",H280="4ti",H280="32mi",H280="Semifinali",H280="Finale"))</f>
        <v>#REF!</v>
      </c>
      <c r="C280" s="73" t="e">
        <f>MAX($C$94:C279)+COUNTIF(G280:N280,$E$40)+AND(G280=$N$38,OR(H280="Barrage",H280="16mi",H280="8vi",H280="4ti",H280="32mi",H280="Semifinali",H280="Finale"))</f>
        <v>#REF!</v>
      </c>
      <c r="D280" s="73" t="e">
        <f>MAX($D$94:D279)+COUNTIF(G280:N280,$E$23)+AND(G280=$N$21,OR(H280="Barrage",H280="16mi",H280="8vi",H280="4ti",H280="32mi",H280="Semifinali",H280="Finale"))</f>
        <v>#REF!</v>
      </c>
      <c r="E280" s="73" t="e">
        <f>MAX($E$94:E279)+COUNTIF(G280:N280,$E$6)+AND(G280=$N$4,OR(H280="Barrage",H280="16mi",H280="8vi",H280="4ti",H280="32mi",H280="Semifinali",H280="Finale"))</f>
        <v>#REF!</v>
      </c>
      <c r="F280" s="58" t="str">
        <f t="shared" si="18"/>
        <v>Turno 4</v>
      </c>
      <c r="G280" s="72" t="e">
        <f>#REF!</f>
        <v>#REF!</v>
      </c>
      <c r="H280" s="67">
        <v>12</v>
      </c>
      <c r="I280" s="60">
        <v>11</v>
      </c>
      <c r="J280" s="66" t="e">
        <f>#REF!</f>
        <v>#REF!</v>
      </c>
      <c r="K280" s="66" t="e">
        <f>#REF!</f>
        <v>#REF!</v>
      </c>
      <c r="L280" s="66"/>
      <c r="M280" s="66"/>
      <c r="N280" s="66" t="e">
        <f>#REF!</f>
        <v>#REF!</v>
      </c>
    </row>
    <row r="281" spans="1:14">
      <c r="A281" s="58" t="e">
        <f>MAX($A$94:A280)+COUNTIF(G281:N281,$E$74)+AND(G281=$N$72,OR(H281="Barrage",H281="16mi",H281="8vi",H281="4ti",H281="32mi",H281="Semifinali",H281="Finale"))</f>
        <v>#REF!</v>
      </c>
      <c r="B281" s="58" t="e">
        <f>MAX($B$94:B280)+COUNTIF(G281:N281,$E$57)+AND(G281=$N$55,OR(H281="Barrage",H281="16mi",H281="8vi",H281="4ti",H281="32mi",H281="Semifinali",H281="Finale"))</f>
        <v>#REF!</v>
      </c>
      <c r="C281" s="73" t="e">
        <f>MAX($C$94:C280)+COUNTIF(G281:N281,$E$40)+AND(G281=$N$38,OR(H281="Barrage",H281="16mi",H281="8vi",H281="4ti",H281="32mi",H281="Semifinali",H281="Finale"))</f>
        <v>#REF!</v>
      </c>
      <c r="D281" s="73" t="e">
        <f>MAX($D$94:D280)+COUNTIF(G281:N281,$E$23)+AND(G281=$N$21,OR(H281="Barrage",H281="16mi",H281="8vi",H281="4ti",H281="32mi",H281="Semifinali",H281="Finale"))</f>
        <v>#REF!</v>
      </c>
      <c r="E281" s="73" t="e">
        <f>MAX($E$94:E280)+COUNTIF(G281:N281,$E$6)+AND(G281=$N$4,OR(H281="Barrage",H281="16mi",H281="8vi",H281="4ti",H281="32mi",H281="Semifinali",H281="Finale"))</f>
        <v>#REF!</v>
      </c>
      <c r="F281" s="58" t="str">
        <f t="shared" si="18"/>
        <v>Turno 4</v>
      </c>
      <c r="G281" s="72" t="e">
        <f>#REF!</f>
        <v>#REF!</v>
      </c>
      <c r="H281" s="67">
        <v>12</v>
      </c>
      <c r="I281" s="60">
        <v>12</v>
      </c>
      <c r="J281" s="66" t="e">
        <f>#REF!</f>
        <v>#REF!</v>
      </c>
      <c r="K281" s="66" t="e">
        <f>#REF!</f>
        <v>#REF!</v>
      </c>
      <c r="L281" s="66"/>
      <c r="M281" s="66"/>
      <c r="N281" s="66" t="e">
        <f>#REF!</f>
        <v>#REF!</v>
      </c>
    </row>
    <row r="282" spans="1:14">
      <c r="A282" s="58" t="e">
        <f>MAX($A$94:A281)+COUNTIF(G282:N282,$E$74)+AND(G282=$N$72,OR(H282="Barrage",H282="16mi",H282="8vi",H282="4ti",H282="32mi",H282="Semifinali",H282="Finale"))</f>
        <v>#REF!</v>
      </c>
      <c r="B282" s="58" t="e">
        <f>MAX($B$94:B281)+COUNTIF(G282:N282,$E$57)+AND(G282=$N$55,OR(H282="Barrage",H282="16mi",H282="8vi",H282="4ti",H282="32mi",H282="Semifinali",H282="Finale"))</f>
        <v>#REF!</v>
      </c>
      <c r="C282" s="73" t="e">
        <f>MAX($C$94:C281)+COUNTIF(G282:N282,$E$40)+AND(G282=$N$38,OR(H282="Barrage",H282="16mi",H282="8vi",H282="4ti",H282="32mi",H282="Semifinali",H282="Finale"))</f>
        <v>#REF!</v>
      </c>
      <c r="D282" s="73" t="e">
        <f>MAX($D$94:D281)+COUNTIF(G282:N282,$E$23)+AND(G282=$N$21,OR(H282="Barrage",H282="16mi",H282="8vi",H282="4ti",H282="32mi",H282="Semifinali",H282="Finale"))</f>
        <v>#REF!</v>
      </c>
      <c r="E282" s="73" t="e">
        <f>MAX($E$94:E281)+COUNTIF(G282:N282,$E$6)+AND(G282=$N$4,OR(H282="Barrage",H282="16mi",H282="8vi",H282="4ti",H282="32mi",H282="Semifinali",H282="Finale"))</f>
        <v>#REF!</v>
      </c>
      <c r="F282" s="58" t="str">
        <f t="shared" si="18"/>
        <v>Turno 4</v>
      </c>
      <c r="G282" s="61" t="e">
        <f>#REF!</f>
        <v>#REF!</v>
      </c>
      <c r="H282" s="67">
        <v>17</v>
      </c>
      <c r="I282" s="60">
        <v>13</v>
      </c>
      <c r="J282" s="66" t="e">
        <f>Esordienti!#REF!</f>
        <v>#REF!</v>
      </c>
      <c r="K282" s="66" t="e">
        <f>Esordienti!#REF!</f>
        <v>#REF!</v>
      </c>
      <c r="L282" s="66"/>
      <c r="M282" s="66"/>
      <c r="N282" s="66" t="e">
        <f>Esordienti!#REF!</f>
        <v>#REF!</v>
      </c>
    </row>
    <row r="283" spans="1:14">
      <c r="A283" s="58" t="e">
        <f>MAX($A$94:A282)+COUNTIF(G283:N283,$E$74)+AND(G283=$N$72,OR(H283="Barrage",H283="16mi",H283="8vi",H283="4ti",H283="32mi",H283="Semifinali",H283="Finale"))</f>
        <v>#REF!</v>
      </c>
      <c r="B283" s="58" t="e">
        <f>MAX($B$94:B282)+COUNTIF(G283:N283,$E$57)+AND(G283=$N$55,OR(H283="Barrage",H283="16mi",H283="8vi",H283="4ti",H283="32mi",H283="Semifinali",H283="Finale"))</f>
        <v>#REF!</v>
      </c>
      <c r="C283" s="73" t="e">
        <f>MAX($C$94:C282)+COUNTIF(G283:N283,$E$40)+AND(G283=$N$38,OR(H283="Barrage",H283="16mi",H283="8vi",H283="4ti",H283="32mi",H283="Semifinali",H283="Finale"))</f>
        <v>#REF!</v>
      </c>
      <c r="D283" s="73" t="e">
        <f>MAX($D$94:D282)+COUNTIF(G283:N283,$E$23)+AND(G283=$N$21,OR(H283="Barrage",H283="16mi",H283="8vi",H283="4ti",H283="32mi",H283="Semifinali",H283="Finale"))</f>
        <v>#REF!</v>
      </c>
      <c r="E283" s="73" t="e">
        <f>MAX($E$94:E282)+COUNTIF(G283:N283,$E$6)+AND(G283=$N$4,OR(H283="Barrage",H283="16mi",H283="8vi",H283="4ti",H283="32mi",H283="Semifinali",H283="Finale"))</f>
        <v>#REF!</v>
      </c>
      <c r="F283" s="58" t="str">
        <f t="shared" si="18"/>
        <v>Turno 4</v>
      </c>
      <c r="G283" s="61" t="e">
        <f>#REF!</f>
        <v>#REF!</v>
      </c>
      <c r="H283" s="67">
        <v>18</v>
      </c>
      <c r="I283" s="60">
        <v>14</v>
      </c>
      <c r="J283" s="66" t="e">
        <f>Esordienti!#REF!</f>
        <v>#REF!</v>
      </c>
      <c r="K283" s="66" t="e">
        <f>Esordienti!#REF!</f>
        <v>#REF!</v>
      </c>
      <c r="L283" s="66"/>
      <c r="M283" s="66"/>
      <c r="N283" s="66" t="e">
        <f>Esordienti!#REF!</f>
        <v>#REF!</v>
      </c>
    </row>
    <row r="284" spans="1:14">
      <c r="A284" s="58" t="e">
        <f>MAX($A$94:A283)+COUNTIF(G284:N284,$E$74)+AND(G284=$N$72,OR(H284="Barrage",H284="16mi",H284="8vi",H284="4ti",H284="32mi",H284="Semifinali",H284="Finale"))</f>
        <v>#REF!</v>
      </c>
      <c r="B284" s="58" t="e">
        <f>MAX($B$94:B283)+COUNTIF(G284:N284,$E$57)+AND(G284=$N$55,OR(H284="Barrage",H284="16mi",H284="8vi",H284="4ti",H284="32mi",H284="Semifinali",H284="Finale"))</f>
        <v>#REF!</v>
      </c>
      <c r="C284" s="73" t="e">
        <f>MAX($C$94:C283)+COUNTIF(G284:N284,$E$40)+AND(G284=$N$38,OR(H284="Barrage",H284="16mi",H284="8vi",H284="4ti",H284="32mi",H284="Semifinali",H284="Finale"))</f>
        <v>#REF!</v>
      </c>
      <c r="D284" s="73" t="e">
        <f>MAX($D$94:D283)+COUNTIF(G284:N284,$E$23)+AND(G284=$N$21,OR(H284="Barrage",H284="16mi",H284="8vi",H284="4ti",H284="32mi",H284="Semifinali",H284="Finale"))</f>
        <v>#REF!</v>
      </c>
      <c r="E284" s="73" t="e">
        <f>MAX($E$94:E283)+COUNTIF(G284:N284,$E$6)+AND(G284=$N$4,OR(H284="Barrage",H284="16mi",H284="8vi",H284="4ti",H284="32mi",H284="Semifinali",H284="Finale"))</f>
        <v>#REF!</v>
      </c>
      <c r="F284" s="58" t="str">
        <f t="shared" si="18"/>
        <v>Turno 4</v>
      </c>
      <c r="G284" s="61" t="e">
        <f>#REF!</f>
        <v>#REF!</v>
      </c>
      <c r="H284" s="67">
        <v>19</v>
      </c>
      <c r="I284" s="60">
        <v>15</v>
      </c>
      <c r="J284" s="66" t="e">
        <f>Esordienti!#REF!</f>
        <v>#REF!</v>
      </c>
      <c r="K284" s="66" t="e">
        <f>Esordienti!#REF!</f>
        <v>#REF!</v>
      </c>
      <c r="L284" s="66"/>
      <c r="M284" s="66"/>
      <c r="N284" s="66" t="e">
        <f>Esordienti!#REF!</f>
        <v>#REF!</v>
      </c>
    </row>
    <row r="285" spans="1:14">
      <c r="A285" s="58" t="e">
        <f>MAX($A$94:A284)+COUNTIF(G285:N285,$E$74)+AND(G285=$N$72,OR(H285="Barrage",H285="16mi",H285="8vi",H285="4ti",H285="32mi",H285="Semifinali",H285="Finale"))</f>
        <v>#REF!</v>
      </c>
      <c r="B285" s="58" t="e">
        <f>MAX($B$94:B284)+COUNTIF(G285:N285,$E$57)+AND(G285=$N$55,OR(H285="Barrage",H285="16mi",H285="8vi",H285="4ti",H285="32mi",H285="Semifinali",H285="Finale"))</f>
        <v>#REF!</v>
      </c>
      <c r="C285" s="73" t="e">
        <f>MAX($C$94:C284)+COUNTIF(G285:N285,$E$40)+AND(G285=$N$38,OR(H285="Barrage",H285="16mi",H285="8vi",H285="4ti",H285="32mi",H285="Semifinali",H285="Finale"))</f>
        <v>#REF!</v>
      </c>
      <c r="D285" s="73" t="e">
        <f>MAX($D$94:D284)+COUNTIF(G285:N285,$E$23)+AND(G285=$N$21,OR(H285="Barrage",H285="16mi",H285="8vi",H285="4ti",H285="32mi",H285="Semifinali",H285="Finale"))</f>
        <v>#REF!</v>
      </c>
      <c r="E285" s="73" t="e">
        <f>MAX($E$94:E284)+COUNTIF(G285:N285,$E$6)+AND(G285=$N$4,OR(H285="Barrage",H285="16mi",H285="8vi",H285="4ti",H285="32mi",H285="Semifinali",H285="Finale"))</f>
        <v>#REF!</v>
      </c>
      <c r="F285" s="58" t="str">
        <f t="shared" si="18"/>
        <v>Turno 4</v>
      </c>
      <c r="G285" s="61" t="e">
        <f>#REF!</f>
        <v>#REF!</v>
      </c>
      <c r="H285" s="67">
        <v>20</v>
      </c>
      <c r="I285" s="60">
        <v>16</v>
      </c>
      <c r="J285" s="66" t="e">
        <f>Esordienti!#REF!</f>
        <v>#REF!</v>
      </c>
      <c r="K285" s="66" t="e">
        <f>Esordienti!#REF!</f>
        <v>#REF!</v>
      </c>
      <c r="L285" s="66"/>
      <c r="M285" s="66"/>
      <c r="N285" s="66" t="e">
        <f>Esordienti!#REF!</f>
        <v>#REF!</v>
      </c>
    </row>
    <row r="286" spans="1:14">
      <c r="A286" s="58" t="e">
        <f>MAX($A$94:A285)+COUNTIF(G286:N286,$E$74)+AND(G286=$N$72,OR(H286="Barrage",H286="16mi",H286="8vi",H286="4ti",H286="32mi",H286="Semifinali",H286="Finale"))</f>
        <v>#REF!</v>
      </c>
      <c r="B286" s="58" t="e">
        <f>MAX($B$94:B285)+COUNTIF(G286:N286,$E$57)+AND(G286=$N$55,OR(H286="Barrage",H286="16mi",H286="8vi",H286="4ti",H286="32mi",H286="Semifinali",H286="Finale"))</f>
        <v>#REF!</v>
      </c>
      <c r="C286" s="73" t="e">
        <f>MAX($C$94:C285)+COUNTIF(G286:N286,$E$40)+AND(G286=$N$38,OR(H286="Barrage",H286="16mi",H286="8vi",H286="4ti",H286="32mi",H286="Semifinali",H286="Finale"))</f>
        <v>#REF!</v>
      </c>
      <c r="D286" s="73" t="e">
        <f>MAX($D$94:D285)+COUNTIF(G286:N286,$E$23)+AND(G286=$N$21,OR(H286="Barrage",H286="16mi",H286="8vi",H286="4ti",H286="32mi",H286="Semifinali",H286="Finale"))</f>
        <v>#REF!</v>
      </c>
      <c r="E286" s="73" t="e">
        <f>MAX($E$94:E285)+COUNTIF(G286:N286,$E$6)+AND(G286=$N$4,OR(H286="Barrage",H286="16mi",H286="8vi",H286="4ti",H286="32mi",H286="Semifinali",H286="Finale"))</f>
        <v>#REF!</v>
      </c>
      <c r="F286" s="58" t="str">
        <f t="shared" si="18"/>
        <v>Turno 4</v>
      </c>
      <c r="G286" s="61" t="e">
        <f>#REF!</f>
        <v>#REF!</v>
      </c>
      <c r="H286" s="67">
        <v>21</v>
      </c>
      <c r="I286" s="60">
        <v>17</v>
      </c>
      <c r="J286" s="66" t="e">
        <f>Esordienti!#REF!</f>
        <v>#REF!</v>
      </c>
      <c r="K286" s="66" t="e">
        <f>Esordienti!#REF!</f>
        <v>#REF!</v>
      </c>
      <c r="L286" s="66"/>
      <c r="M286" s="66"/>
      <c r="N286" s="66" t="e">
        <f>Esordienti!#REF!</f>
        <v>#REF!</v>
      </c>
    </row>
    <row r="287" spans="1:14">
      <c r="A287" s="58" t="e">
        <f>MAX($A$94:A286)+COUNTIF(G287:N287,$E$74)+AND(G287=$N$72,OR(H287="Barrage",H287="16mi",H287="8vi",H287="4ti",H287="32mi",H287="Semifinali",H287="Finale"))</f>
        <v>#REF!</v>
      </c>
      <c r="B287" s="58" t="e">
        <f>MAX($B$94:B286)+COUNTIF(G287:N287,$E$57)+AND(G287=$N$55,OR(H287="Barrage",H287="16mi",H287="8vi",H287="4ti",H287="32mi",H287="Semifinali",H287="Finale"))</f>
        <v>#REF!</v>
      </c>
      <c r="C287" s="73" t="e">
        <f>MAX($C$94:C286)+COUNTIF(G287:N287,$E$40)+AND(G287=$N$38,OR(H287="Barrage",H287="16mi",H287="8vi",H287="4ti",H287="32mi",H287="Semifinali",H287="Finale"))</f>
        <v>#REF!</v>
      </c>
      <c r="D287" s="73" t="e">
        <f>MAX($D$94:D286)+COUNTIF(G287:N287,$E$23)+AND(G287=$N$21,OR(H287="Barrage",H287="16mi",H287="8vi",H287="4ti",H287="32mi",H287="Semifinali",H287="Finale"))</f>
        <v>#REF!</v>
      </c>
      <c r="E287" s="73" t="e">
        <f>MAX($E$94:E286)+COUNTIF(G287:N287,$E$6)+AND(G287=$N$4,OR(H287="Barrage",H287="16mi",H287="8vi",H287="4ti",H287="32mi",H287="Semifinali",H287="Finale"))</f>
        <v>#REF!</v>
      </c>
      <c r="F287" s="58" t="str">
        <f t="shared" si="18"/>
        <v>Turno 4</v>
      </c>
      <c r="G287" s="61" t="e">
        <f>#REF!</f>
        <v>#REF!</v>
      </c>
      <c r="H287" s="67">
        <v>22</v>
      </c>
      <c r="I287" s="60">
        <v>18</v>
      </c>
      <c r="J287" s="66" t="e">
        <f>Esordienti!#REF!</f>
        <v>#REF!</v>
      </c>
      <c r="K287" s="66" t="e">
        <f>Esordienti!#REF!</f>
        <v>#REF!</v>
      </c>
      <c r="L287" s="66"/>
      <c r="M287" s="66"/>
      <c r="N287" s="66" t="e">
        <f>Esordienti!#REF!</f>
        <v>#REF!</v>
      </c>
    </row>
    <row r="288" spans="1:14">
      <c r="A288" s="58" t="e">
        <f>MAX($A$94:A287)+COUNTIF(G288:N288,$E$74)+AND(G288=$N$72,OR(H288="Barrage",H288="16mi",H288="8vi",H288="4ti",H288="32mi",H288="Semifinali",H288="Finale"))</f>
        <v>#REF!</v>
      </c>
      <c r="B288" s="58" t="e">
        <f>MAX($B$94:B287)+COUNTIF(G288:N288,$E$57)+AND(G288=$N$55,OR(H288="Barrage",H288="16mi",H288="8vi",H288="4ti",H288="32mi",H288="Semifinali",H288="Finale"))</f>
        <v>#REF!</v>
      </c>
      <c r="C288" s="73" t="e">
        <f>MAX($C$94:C287)+COUNTIF(G288:N288,$E$40)+AND(G288=$N$38,OR(H288="Barrage",H288="16mi",H288="8vi",H288="4ti",H288="32mi",H288="Semifinali",H288="Finale"))</f>
        <v>#REF!</v>
      </c>
      <c r="D288" s="73" t="e">
        <f>MAX($D$94:D287)+COUNTIF(G288:N288,$E$23)+AND(G288=$N$21,OR(H288="Barrage",H288="16mi",H288="8vi",H288="4ti",H288="32mi",H288="Semifinali",H288="Finale"))</f>
        <v>#REF!</v>
      </c>
      <c r="E288" s="73" t="e">
        <f>MAX($E$94:E287)+COUNTIF(G288:N288,$E$6)+AND(G288=$N$4,OR(H288="Barrage",H288="16mi",H288="8vi",H288="4ti",H288="32mi",H288="Semifinali",H288="Finale"))</f>
        <v>#REF!</v>
      </c>
      <c r="F288" s="58" t="str">
        <f t="shared" si="18"/>
        <v>Turno 4</v>
      </c>
      <c r="G288" s="61" t="e">
        <f>#REF!</f>
        <v>#REF!</v>
      </c>
      <c r="H288" s="67">
        <v>23</v>
      </c>
      <c r="I288" s="60">
        <v>19</v>
      </c>
      <c r="J288" s="66" t="e">
        <f>Esordienti!#REF!</f>
        <v>#REF!</v>
      </c>
      <c r="K288" s="66" t="e">
        <f>Esordienti!#REF!</f>
        <v>#REF!</v>
      </c>
      <c r="L288" s="66"/>
      <c r="M288" s="66"/>
      <c r="N288" s="66" t="e">
        <f>Esordienti!#REF!</f>
        <v>#REF!</v>
      </c>
    </row>
    <row r="289" spans="1:14">
      <c r="A289" s="58" t="e">
        <f>MAX($A$94:A288)+COUNTIF(G289:N289,$E$74)+AND(G289=$N$72,OR(H289="Barrage",H289="16mi",H289="8vi",H289="4ti",H289="32mi",H289="Semifinali",H289="Finale"))</f>
        <v>#REF!</v>
      </c>
      <c r="B289" s="58" t="e">
        <f>MAX($B$94:B288)+COUNTIF(G289:N289,$E$57)+AND(G289=$N$55,OR(H289="Barrage",H289="16mi",H289="8vi",H289="4ti",H289="32mi",H289="Semifinali",H289="Finale"))</f>
        <v>#REF!</v>
      </c>
      <c r="C289" s="73" t="e">
        <f>MAX($C$94:C288)+COUNTIF(G289:N289,$E$40)+AND(G289=$N$38,OR(H289="Barrage",H289="16mi",H289="8vi",H289="4ti",H289="32mi",H289="Semifinali",H289="Finale"))</f>
        <v>#REF!</v>
      </c>
      <c r="D289" s="73" t="e">
        <f>MAX($D$94:D288)+COUNTIF(G289:N289,$E$23)+AND(G289=$N$21,OR(H289="Barrage",H289="16mi",H289="8vi",H289="4ti",H289="32mi",H289="Semifinali",H289="Finale"))</f>
        <v>#REF!</v>
      </c>
      <c r="E289" s="73" t="e">
        <f>MAX($E$94:E288)+COUNTIF(G289:N289,$E$6)+AND(G289=$N$4,OR(H289="Barrage",H289="16mi",H289="8vi",H289="4ti",H289="32mi",H289="Semifinali",H289="Finale"))</f>
        <v>#REF!</v>
      </c>
      <c r="F289" s="58" t="str">
        <f t="shared" si="18"/>
        <v>Turno 4</v>
      </c>
      <c r="G289" s="61" t="e">
        <f>#REF!</f>
        <v>#REF!</v>
      </c>
      <c r="H289" s="67">
        <v>24</v>
      </c>
      <c r="I289" s="60">
        <v>20</v>
      </c>
      <c r="J289" s="66" t="e">
        <f>Esordienti!#REF!</f>
        <v>#REF!</v>
      </c>
      <c r="K289" s="66" t="e">
        <f>Esordienti!#REF!</f>
        <v>#REF!</v>
      </c>
      <c r="L289" s="66"/>
      <c r="M289" s="66"/>
      <c r="N289" s="66" t="e">
        <f>Esordienti!#REF!</f>
        <v>#REF!</v>
      </c>
    </row>
    <row r="290" spans="1:14">
      <c r="A290" s="58" t="e">
        <f>MAX($A$94:A289)+COUNTIF(G290:N290,$E$74)+AND(G290=$N$72,OR(H290="Barrage",H290="16mi",H290="8vi",H290="4ti",H290="32mi",H290="Semifinali",H290="Finale"))</f>
        <v>#REF!</v>
      </c>
      <c r="B290" s="58" t="e">
        <f>MAX($B$94:B289)+COUNTIF(G290:N290,$E$57)+AND(G290=$N$55,OR(H290="Barrage",H290="16mi",H290="8vi",H290="4ti",H290="32mi",H290="Semifinali",H290="Finale"))</f>
        <v>#REF!</v>
      </c>
      <c r="C290" s="73" t="e">
        <f>MAX($C$94:C289)+COUNTIF(G290:N290,$E$40)+AND(G290=$N$38,OR(H290="Barrage",H290="16mi",H290="8vi",H290="4ti",H290="32mi",H290="Semifinali",H290="Finale"))</f>
        <v>#REF!</v>
      </c>
      <c r="D290" s="73" t="e">
        <f>MAX($D$94:D289)+COUNTIF(G290:N290,$E$23)+AND(G290=$N$21,OR(H290="Barrage",H290="16mi",H290="8vi",H290="4ti",H290="32mi",H290="Semifinali",H290="Finale"))</f>
        <v>#REF!</v>
      </c>
      <c r="E290" s="73" t="e">
        <f>MAX($E$94:E289)+COUNTIF(G290:N290,$E$6)+AND(G290=$N$4,OR(H290="Barrage",H290="16mi",H290="8vi",H290="4ti",H290="32mi",H290="Semifinali",H290="Finale"))</f>
        <v>#REF!</v>
      </c>
      <c r="F290" s="58" t="str">
        <f t="shared" ref="F290:F353" si="19">F289</f>
        <v>Turno 4</v>
      </c>
      <c r="G290" s="61" t="e">
        <f>#REF!</f>
        <v>#REF!</v>
      </c>
      <c r="H290" s="67">
        <v>25</v>
      </c>
      <c r="I290" s="60">
        <v>21</v>
      </c>
      <c r="J290" s="66" t="e">
        <f>Esordienti!#REF!</f>
        <v>#REF!</v>
      </c>
      <c r="K290" s="66" t="e">
        <f>Esordienti!#REF!</f>
        <v>#REF!</v>
      </c>
      <c r="L290" s="66"/>
      <c r="M290" s="66"/>
      <c r="N290" s="66" t="e">
        <f>Esordienti!#REF!</f>
        <v>#REF!</v>
      </c>
    </row>
    <row r="291" spans="1:14">
      <c r="A291" s="58" t="e">
        <f>MAX($A$94:A290)+COUNTIF(G291:N291,$E$74)+AND(G291=$N$72,OR(H291="Barrage",H291="16mi",H291="8vi",H291="4ti",H291="32mi",H291="Semifinali",H291="Finale"))</f>
        <v>#REF!</v>
      </c>
      <c r="B291" s="58" t="e">
        <f>MAX($B$94:B290)+COUNTIF(G291:N291,$E$57)+AND(G291=$N$55,OR(H291="Barrage",H291="16mi",H291="8vi",H291="4ti",H291="32mi",H291="Semifinali",H291="Finale"))</f>
        <v>#REF!</v>
      </c>
      <c r="C291" s="73" t="e">
        <f>MAX($C$94:C290)+COUNTIF(G291:N291,$E$40)+AND(G291=$N$38,OR(H291="Barrage",H291="16mi",H291="8vi",H291="4ti",H291="32mi",H291="Semifinali",H291="Finale"))</f>
        <v>#REF!</v>
      </c>
      <c r="D291" s="73" t="e">
        <f>MAX($D$94:D290)+COUNTIF(G291:N291,$E$23)+AND(G291=$N$21,OR(H291="Barrage",H291="16mi",H291="8vi",H291="4ti",H291="32mi",H291="Semifinali",H291="Finale"))</f>
        <v>#REF!</v>
      </c>
      <c r="E291" s="73" t="e">
        <f>MAX($E$94:E290)+COUNTIF(G291:N291,$E$6)+AND(G291=$N$4,OR(H291="Barrage",H291="16mi",H291="8vi",H291="4ti",H291="32mi",H291="Semifinali",H291="Finale"))</f>
        <v>#REF!</v>
      </c>
      <c r="F291" s="58" t="str">
        <f t="shared" si="19"/>
        <v>Turno 4</v>
      </c>
      <c r="G291" s="61" t="e">
        <f>#REF!</f>
        <v>#REF!</v>
      </c>
      <c r="H291" s="67">
        <v>26</v>
      </c>
      <c r="I291" s="60">
        <v>22</v>
      </c>
      <c r="J291" s="66" t="e">
        <f>Esordienti!#REF!</f>
        <v>#REF!</v>
      </c>
      <c r="K291" s="66" t="e">
        <f>Esordienti!#REF!</f>
        <v>#REF!</v>
      </c>
      <c r="L291" s="66"/>
      <c r="M291" s="66"/>
      <c r="N291" s="66" t="e">
        <f>Esordienti!#REF!</f>
        <v>#REF!</v>
      </c>
    </row>
    <row r="292" spans="1:14">
      <c r="A292" s="58" t="e">
        <f>MAX($A$94:A291)+COUNTIF(G292:N292,$E$74)+AND(G292=$N$72,OR(H292="Barrage",H292="16mi",H292="8vi",H292="4ti",H292="32mi",H292="Semifinali",H292="Finale"))</f>
        <v>#REF!</v>
      </c>
      <c r="B292" s="58" t="e">
        <f>MAX($B$94:B291)+COUNTIF(G292:N292,$E$57)+AND(G292=$N$55,OR(H292="Barrage",H292="16mi",H292="8vi",H292="4ti",H292="32mi",H292="Semifinali",H292="Finale"))</f>
        <v>#REF!</v>
      </c>
      <c r="C292" s="73" t="e">
        <f>MAX($C$94:C291)+COUNTIF(G292:N292,$E$40)+AND(G292=$N$38,OR(H292="Barrage",H292="16mi",H292="8vi",H292="4ti",H292="32mi",H292="Semifinali",H292="Finale"))</f>
        <v>#REF!</v>
      </c>
      <c r="D292" s="73" t="e">
        <f>MAX($D$94:D291)+COUNTIF(G292:N292,$E$23)+AND(G292=$N$21,OR(H292="Barrage",H292="16mi",H292="8vi",H292="4ti",H292="32mi",H292="Semifinali",H292="Finale"))</f>
        <v>#REF!</v>
      </c>
      <c r="E292" s="73" t="e">
        <f>MAX($E$94:E291)+COUNTIF(G292:N292,$E$6)+AND(G292=$N$4,OR(H292="Barrage",H292="16mi",H292="8vi",H292="4ti",H292="32mi",H292="Semifinali",H292="Finale"))</f>
        <v>#REF!</v>
      </c>
      <c r="F292" s="58" t="str">
        <f t="shared" si="19"/>
        <v>Turno 4</v>
      </c>
      <c r="G292" s="61" t="e">
        <f>#REF!</f>
        <v>#REF!</v>
      </c>
      <c r="H292" s="67">
        <v>27</v>
      </c>
      <c r="I292" s="60">
        <v>23</v>
      </c>
      <c r="J292" s="66" t="e">
        <f>Esordienti!#REF!</f>
        <v>#REF!</v>
      </c>
      <c r="K292" s="66" t="e">
        <f>Esordienti!#REF!</f>
        <v>#REF!</v>
      </c>
      <c r="L292" s="66"/>
      <c r="M292" s="66"/>
      <c r="N292" s="66" t="e">
        <f>Esordienti!#REF!</f>
        <v>#REF!</v>
      </c>
    </row>
    <row r="293" spans="1:14">
      <c r="A293" s="58" t="e">
        <f>MAX($A$94:A292)+COUNTIF(G293:N293,$E$74)+AND(G293=$N$72,OR(H293="Barrage",H293="16mi",H293="8vi",H293="4ti",H293="32mi",H293="Semifinali",H293="Finale"))</f>
        <v>#REF!</v>
      </c>
      <c r="B293" s="58" t="e">
        <f>MAX($B$94:B292)+COUNTIF(G293:N293,$E$57)+AND(G293=$N$55,OR(H293="Barrage",H293="16mi",H293="8vi",H293="4ti",H293="32mi",H293="Semifinali",H293="Finale"))</f>
        <v>#REF!</v>
      </c>
      <c r="C293" s="73" t="e">
        <f>MAX($C$94:C292)+COUNTIF(G293:N293,$E$40)+AND(G293=$N$38,OR(H293="Barrage",H293="16mi",H293="8vi",H293="4ti",H293="32mi",H293="Semifinali",H293="Finale"))</f>
        <v>#REF!</v>
      </c>
      <c r="D293" s="73" t="e">
        <f>MAX($D$94:D292)+COUNTIF(G293:N293,$E$23)+AND(G293=$N$21,OR(H293="Barrage",H293="16mi",H293="8vi",H293="4ti",H293="32mi",H293="Semifinali",H293="Finale"))</f>
        <v>#REF!</v>
      </c>
      <c r="E293" s="73" t="e">
        <f>MAX($E$94:E292)+COUNTIF(G293:N293,$E$6)+AND(G293=$N$4,OR(H293="Barrage",H293="16mi",H293="8vi",H293="4ti",H293="32mi",H293="Semifinali",H293="Finale"))</f>
        <v>#REF!</v>
      </c>
      <c r="F293" s="58" t="str">
        <f t="shared" si="19"/>
        <v>Turno 4</v>
      </c>
      <c r="G293" s="61" t="e">
        <f>#REF!</f>
        <v>#REF!</v>
      </c>
      <c r="H293" s="67">
        <v>28</v>
      </c>
      <c r="I293" s="60">
        <v>24</v>
      </c>
      <c r="J293" s="66" t="e">
        <f>Esordienti!#REF!</f>
        <v>#REF!</v>
      </c>
      <c r="K293" s="66" t="e">
        <f>Esordienti!#REF!</f>
        <v>#REF!</v>
      </c>
      <c r="L293" s="66"/>
      <c r="M293" s="66"/>
      <c r="N293" s="66" t="e">
        <f>Esordienti!#REF!</f>
        <v>#REF!</v>
      </c>
    </row>
    <row r="294" spans="1:14">
      <c r="A294" s="58" t="e">
        <f>MAX($A$94:A293)+COUNTIF(G294:N294,$E$74)+AND(G294=$N$72,OR(H294="Barrage",H294="16mi",H294="8vi",H294="4ti",H294="32mi",H294="Semifinali",H294="Finale"))</f>
        <v>#REF!</v>
      </c>
      <c r="B294" s="58" t="e">
        <f>MAX($B$94:B293)+COUNTIF(G294:N294,$E$57)+AND(G294=$N$55,OR(H294="Barrage",H294="16mi",H294="8vi",H294="4ti",H294="32mi",H294="Semifinali",H294="Finale"))</f>
        <v>#REF!</v>
      </c>
      <c r="C294" s="73" t="e">
        <f>MAX($C$94:C293)+COUNTIF(G294:N294,$E$40)+AND(G294=$N$38,OR(H294="Barrage",H294="16mi",H294="8vi",H294="4ti",H294="32mi",H294="Semifinali",H294="Finale"))</f>
        <v>#REF!</v>
      </c>
      <c r="D294" s="73" t="e">
        <f>MAX($D$94:D293)+COUNTIF(G294:N294,$E$23)+AND(G294=$N$21,OR(H294="Barrage",H294="16mi",H294="8vi",H294="4ti",H294="32mi",H294="Semifinali",H294="Finale"))</f>
        <v>#REF!</v>
      </c>
      <c r="E294" s="73" t="e">
        <f>MAX($E$94:E293)+COUNTIF(G294:N294,$E$6)+AND(G294=$N$4,OR(H294="Barrage",H294="16mi",H294="8vi",H294="4ti",H294="32mi",H294="Semifinali",H294="Finale"))</f>
        <v>#REF!</v>
      </c>
      <c r="F294" s="58" t="str">
        <f t="shared" si="19"/>
        <v>Turno 4</v>
      </c>
      <c r="G294" s="61" t="e">
        <f>#REF!</f>
        <v>#REF!</v>
      </c>
      <c r="H294" s="67">
        <v>29</v>
      </c>
      <c r="I294" s="60">
        <v>25</v>
      </c>
      <c r="J294" s="66" t="e">
        <f>Esordienti!#REF!</f>
        <v>#REF!</v>
      </c>
      <c r="K294" s="66" t="e">
        <f>Esordienti!#REF!</f>
        <v>#REF!</v>
      </c>
      <c r="L294" s="66"/>
      <c r="M294" s="66"/>
      <c r="N294" s="66" t="e">
        <f>Esordienti!#REF!</f>
        <v>#REF!</v>
      </c>
    </row>
    <row r="295" spans="1:14">
      <c r="A295" s="58" t="e">
        <f>MAX($A$94:A294)+COUNTIF(G295:N295,$E$74)+AND(G295=$N$72,OR(H295="Barrage",H295="16mi",H295="8vi",H295="4ti",H295="32mi",H295="Semifinali",H295="Finale"))</f>
        <v>#REF!</v>
      </c>
      <c r="B295" s="58" t="e">
        <f>MAX($B$94:B294)+COUNTIF(G295:N295,$E$57)+AND(G295=$N$55,OR(H295="Barrage",H295="16mi",H295="8vi",H295="4ti",H295="32mi",H295="Semifinali",H295="Finale"))</f>
        <v>#REF!</v>
      </c>
      <c r="C295" s="73" t="e">
        <f>MAX($C$94:C294)+COUNTIF(G295:N295,$E$40)+AND(G295=$N$38,OR(H295="Barrage",H295="16mi",H295="8vi",H295="4ti",H295="32mi",H295="Semifinali",H295="Finale"))</f>
        <v>#REF!</v>
      </c>
      <c r="D295" s="73" t="e">
        <f>MAX($D$94:D294)+COUNTIF(G295:N295,$E$23)+AND(G295=$N$21,OR(H295="Barrage",H295="16mi",H295="8vi",H295="4ti",H295="32mi",H295="Semifinali",H295="Finale"))</f>
        <v>#REF!</v>
      </c>
      <c r="E295" s="73" t="e">
        <f>MAX($E$94:E294)+COUNTIF(G295:N295,$E$6)+AND(G295=$N$4,OR(H295="Barrage",H295="16mi",H295="8vi",H295="4ti",H295="32mi",H295="Semifinali",H295="Finale"))</f>
        <v>#REF!</v>
      </c>
      <c r="F295" s="58" t="str">
        <f t="shared" si="19"/>
        <v>Turno 4</v>
      </c>
      <c r="G295" s="61" t="e">
        <f>#REF!</f>
        <v>#REF!</v>
      </c>
      <c r="H295" s="67">
        <v>30</v>
      </c>
      <c r="I295" s="60">
        <v>26</v>
      </c>
      <c r="J295" s="66" t="e">
        <f>Esordienti!#REF!</f>
        <v>#REF!</v>
      </c>
      <c r="K295" s="66" t="e">
        <f>Esordienti!#REF!</f>
        <v>#REF!</v>
      </c>
      <c r="L295" s="66"/>
      <c r="M295" s="66"/>
      <c r="N295" s="66" t="e">
        <f>Esordienti!#REF!</f>
        <v>#REF!</v>
      </c>
    </row>
    <row r="296" spans="1:14">
      <c r="A296" s="58" t="e">
        <f>MAX($A$94:A295)+COUNTIF(G296:N296,$E$74)+AND(G296=$N$72,OR(H296="Barrage",H296="16mi",H296="8vi",H296="4ti",H296="32mi",H296="Semifinali",H296="Finale"))</f>
        <v>#REF!</v>
      </c>
      <c r="B296" s="58" t="e">
        <f>MAX($B$94:B295)+COUNTIF(G296:N296,$E$57)+AND(G296=$N$55,OR(H296="Barrage",H296="16mi",H296="8vi",H296="4ti",H296="32mi",H296="Semifinali",H296="Finale"))</f>
        <v>#REF!</v>
      </c>
      <c r="C296" s="73" t="e">
        <f>MAX($C$94:C295)+COUNTIF(G296:N296,$E$40)+AND(G296=$N$38,OR(H296="Barrage",H296="16mi",H296="8vi",H296="4ti",H296="32mi",H296="Semifinali",H296="Finale"))</f>
        <v>#REF!</v>
      </c>
      <c r="D296" s="73" t="e">
        <f>MAX($D$94:D295)+COUNTIF(G296:N296,$E$23)+AND(G296=$N$21,OR(H296="Barrage",H296="16mi",H296="8vi",H296="4ti",H296="32mi",H296="Semifinali",H296="Finale"))</f>
        <v>#REF!</v>
      </c>
      <c r="E296" s="73" t="e">
        <f>MAX($E$94:E295)+COUNTIF(G296:N296,$E$6)+AND(G296=$N$4,OR(H296="Barrage",H296="16mi",H296="8vi",H296="4ti",H296="32mi",H296="Semifinali",H296="Finale"))</f>
        <v>#REF!</v>
      </c>
      <c r="F296" s="58" t="str">
        <f t="shared" si="19"/>
        <v>Turno 4</v>
      </c>
      <c r="G296" s="61" t="e">
        <f>#REF!</f>
        <v>#REF!</v>
      </c>
      <c r="H296" s="67">
        <v>31</v>
      </c>
      <c r="I296" s="60">
        <v>27</v>
      </c>
      <c r="J296" s="66" t="e">
        <f>Esordienti!#REF!</f>
        <v>#REF!</v>
      </c>
      <c r="K296" s="66" t="e">
        <f>Esordienti!#REF!</f>
        <v>#REF!</v>
      </c>
      <c r="L296" s="66"/>
      <c r="M296" s="66"/>
      <c r="N296" s="66" t="e">
        <f>Esordienti!#REF!</f>
        <v>#REF!</v>
      </c>
    </row>
    <row r="297" spans="1:14">
      <c r="A297" s="58" t="e">
        <f>MAX($A$94:A296)+COUNTIF(G297:N297,$E$74)+AND(G297=$N$72,OR(H297="Barrage",H297="16mi",H297="8vi",H297="4ti",H297="32mi",H297="Semifinali",H297="Finale"))</f>
        <v>#REF!</v>
      </c>
      <c r="B297" s="58" t="e">
        <f>MAX($B$94:B296)+COUNTIF(G297:N297,$E$57)+AND(G297=$N$55,OR(H297="Barrage",H297="16mi",H297="8vi",H297="4ti",H297="32mi",H297="Semifinali",H297="Finale"))</f>
        <v>#REF!</v>
      </c>
      <c r="C297" s="73" t="e">
        <f>MAX($C$94:C296)+COUNTIF(G297:N297,$E$40)+AND(G297=$N$38,OR(H297="Barrage",H297="16mi",H297="8vi",H297="4ti",H297="32mi",H297="Semifinali",H297="Finale"))</f>
        <v>#REF!</v>
      </c>
      <c r="D297" s="73" t="e">
        <f>MAX($D$94:D296)+COUNTIF(G297:N297,$E$23)+AND(G297=$N$21,OR(H297="Barrage",H297="16mi",H297="8vi",H297="4ti",H297="32mi",H297="Semifinali",H297="Finale"))</f>
        <v>#REF!</v>
      </c>
      <c r="E297" s="73" t="e">
        <f>MAX($E$94:E296)+COUNTIF(G297:N297,$E$6)+AND(G297=$N$4,OR(H297="Barrage",H297="16mi",H297="8vi",H297="4ti",H297="32mi",H297="Semifinali",H297="Finale"))</f>
        <v>#REF!</v>
      </c>
      <c r="F297" s="58" t="str">
        <f t="shared" si="19"/>
        <v>Turno 4</v>
      </c>
      <c r="G297" s="61" t="e">
        <f>#REF!</f>
        <v>#REF!</v>
      </c>
      <c r="H297" s="67">
        <v>32</v>
      </c>
      <c r="I297" s="60">
        <v>28</v>
      </c>
      <c r="J297" s="66" t="e">
        <f>Esordienti!#REF!</f>
        <v>#REF!</v>
      </c>
      <c r="K297" s="66" t="e">
        <f>Esordienti!#REF!</f>
        <v>#REF!</v>
      </c>
      <c r="L297" s="66"/>
      <c r="M297" s="66"/>
      <c r="N297" s="66" t="e">
        <f>Esordienti!#REF!</f>
        <v>#REF!</v>
      </c>
    </row>
    <row r="298" spans="1:14">
      <c r="A298" s="58" t="e">
        <f>MAX($A$94:A297)+COUNTIF(G298:N298,$E$74)+AND(G298=$N$72,OR(H298="Barrage",H298="16mi",H298="8vi",H298="4ti",H298="32mi",H298="Semifinali",H298="Finale"))</f>
        <v>#REF!</v>
      </c>
      <c r="B298" s="58" t="e">
        <f>MAX($B$94:B297)+COUNTIF(G298:N298,$E$57)+AND(G298=$N$55,OR(H298="Barrage",H298="16mi",H298="8vi",H298="4ti",H298="32mi",H298="Semifinali",H298="Finale"))</f>
        <v>#REF!</v>
      </c>
      <c r="C298" s="73" t="e">
        <f>MAX($C$94:C297)+COUNTIF(G298:N298,$E$40)+AND(G298=$N$38,OR(H298="Barrage",H298="16mi",H298="8vi",H298="4ti",H298="32mi",H298="Semifinali",H298="Finale"))</f>
        <v>#REF!</v>
      </c>
      <c r="D298" s="73" t="e">
        <f>MAX($D$94:D297)+COUNTIF(G298:N298,$E$23)+AND(G298=$N$21,OR(H298="Barrage",H298="16mi",H298="8vi",H298="4ti",H298="32mi",H298="Semifinali",H298="Finale"))</f>
        <v>#REF!</v>
      </c>
      <c r="E298" s="73" t="e">
        <f>MAX($E$94:E297)+COUNTIF(G298:N298,$E$6)+AND(G298=$N$4,OR(H298="Barrage",H298="16mi",H298="8vi",H298="4ti",H298="32mi",H298="Semifinali",H298="Finale"))</f>
        <v>#REF!</v>
      </c>
      <c r="F298" s="58" t="str">
        <f t="shared" si="19"/>
        <v>Turno 4</v>
      </c>
      <c r="G298" s="111" t="e">
        <f>#REF!</f>
        <v>#REF!</v>
      </c>
      <c r="H298" s="67">
        <v>1</v>
      </c>
      <c r="I298" s="60">
        <v>29</v>
      </c>
      <c r="J298" s="66" t="e">
        <f>#REF!</f>
        <v>#REF!</v>
      </c>
      <c r="K298" s="66" t="e">
        <f>#REF!</f>
        <v>#REF!</v>
      </c>
      <c r="L298" s="66"/>
      <c r="M298" s="66"/>
      <c r="N298" s="66" t="e">
        <f>#REF!</f>
        <v>#REF!</v>
      </c>
    </row>
    <row r="299" spans="1:14">
      <c r="A299" s="58" t="e">
        <f>MAX($A$94:A298)+COUNTIF(G299:N299,$E$74)+AND(G299=$N$72,OR(H299="Barrage",H299="16mi",H299="8vi",H299="4ti",H299="32mi",H299="Semifinali",H299="Finale"))</f>
        <v>#REF!</v>
      </c>
      <c r="B299" s="58" t="e">
        <f>MAX($B$94:B298)+COUNTIF(G299:N299,$E$57)+AND(G299=$N$55,OR(H299="Barrage",H299="16mi",H299="8vi",H299="4ti",H299="32mi",H299="Semifinali",H299="Finale"))</f>
        <v>#REF!</v>
      </c>
      <c r="C299" s="73" t="e">
        <f>MAX($C$94:C298)+COUNTIF(G299:N299,$E$40)+AND(G299=$N$38,OR(H299="Barrage",H299="16mi",H299="8vi",H299="4ti",H299="32mi",H299="Semifinali",H299="Finale"))</f>
        <v>#REF!</v>
      </c>
      <c r="D299" s="73" t="e">
        <f>MAX($D$94:D298)+COUNTIF(G299:N299,$E$23)+AND(G299=$N$21,OR(H299="Barrage",H299="16mi",H299="8vi",H299="4ti",H299="32mi",H299="Semifinali",H299="Finale"))</f>
        <v>#REF!</v>
      </c>
      <c r="E299" s="73" t="e">
        <f>MAX($E$94:E298)+COUNTIF(G299:N299,$E$6)+AND(G299=$N$4,OR(H299="Barrage",H299="16mi",H299="8vi",H299="4ti",H299="32mi",H299="Semifinali",H299="Finale"))</f>
        <v>#REF!</v>
      </c>
      <c r="F299" s="58" t="str">
        <f t="shared" si="19"/>
        <v>Turno 4</v>
      </c>
      <c r="G299" s="111" t="e">
        <f>#REF!</f>
        <v>#REF!</v>
      </c>
      <c r="H299" s="67">
        <v>1</v>
      </c>
      <c r="I299" s="60">
        <v>30</v>
      </c>
      <c r="J299" s="66" t="e">
        <f>#REF!</f>
        <v>#REF!</v>
      </c>
      <c r="K299" s="66" t="e">
        <f>#REF!</f>
        <v>#REF!</v>
      </c>
      <c r="L299" s="66"/>
      <c r="M299" s="66"/>
      <c r="N299" s="66" t="e">
        <f>#REF!</f>
        <v>#REF!</v>
      </c>
    </row>
    <row r="300" spans="1:14">
      <c r="A300" s="58" t="e">
        <f>MAX($A$94:A299)+COUNTIF(G300:N300,$E$74)+AND(G300=$N$72,OR(H300="Barrage",H300="16mi",H300="8vi",H300="4ti",H300="32mi",H300="Semifinali",H300="Finale"))</f>
        <v>#REF!</v>
      </c>
      <c r="B300" s="58" t="e">
        <f>MAX($B$94:B299)+COUNTIF(G300:N300,$E$57)+AND(G300=$N$55,OR(H300="Barrage",H300="16mi",H300="8vi",H300="4ti",H300="32mi",H300="Semifinali",H300="Finale"))</f>
        <v>#REF!</v>
      </c>
      <c r="C300" s="73" t="e">
        <f>MAX($C$94:C299)+COUNTIF(G300:N300,$E$40)+AND(G300=$N$38,OR(H300="Barrage",H300="16mi",H300="8vi",H300="4ti",H300="32mi",H300="Semifinali",H300="Finale"))</f>
        <v>#REF!</v>
      </c>
      <c r="D300" s="73" t="e">
        <f>MAX($D$94:D299)+COUNTIF(G300:N300,$E$23)+AND(G300=$N$21,OR(H300="Barrage",H300="16mi",H300="8vi",H300="4ti",H300="32mi",H300="Semifinali",H300="Finale"))</f>
        <v>#REF!</v>
      </c>
      <c r="E300" s="73" t="e">
        <f>MAX($E$94:E299)+COUNTIF(G300:N300,$E$6)+AND(G300=$N$4,OR(H300="Barrage",H300="16mi",H300="8vi",H300="4ti",H300="32mi",H300="Semifinali",H300="Finale"))</f>
        <v>#REF!</v>
      </c>
      <c r="F300" s="58" t="str">
        <f t="shared" si="19"/>
        <v>Turno 4</v>
      </c>
      <c r="G300" s="111" t="e">
        <f>#REF!</f>
        <v>#REF!</v>
      </c>
      <c r="H300" s="67">
        <v>2</v>
      </c>
      <c r="I300" s="60">
        <v>31</v>
      </c>
      <c r="J300" s="66" t="e">
        <f>#REF!</f>
        <v>#REF!</v>
      </c>
      <c r="K300" s="66" t="e">
        <f>#REF!</f>
        <v>#REF!</v>
      </c>
      <c r="L300" s="66"/>
      <c r="M300" s="66"/>
      <c r="N300" s="66" t="e">
        <f>#REF!</f>
        <v>#REF!</v>
      </c>
    </row>
    <row r="301" spans="1:14">
      <c r="A301" s="58" t="e">
        <f>MAX($A$94:A300)+COUNTIF(G301:N301,$E$74)+AND(G301=$N$72,OR(H301="Barrage",H301="16mi",H301="8vi",H301="4ti",H301="32mi",H301="Semifinali",H301="Finale"))</f>
        <v>#REF!</v>
      </c>
      <c r="B301" s="58" t="e">
        <f>MAX($B$94:B300)+COUNTIF(G301:N301,$E$57)+AND(G301=$N$55,OR(H301="Barrage",H301="16mi",H301="8vi",H301="4ti",H301="32mi",H301="Semifinali",H301="Finale"))</f>
        <v>#REF!</v>
      </c>
      <c r="C301" s="73" t="e">
        <f>MAX($C$94:C300)+COUNTIF(G301:N301,$E$40)+AND(G301=$N$38,OR(H301="Barrage",H301="16mi",H301="8vi",H301="4ti",H301="32mi",H301="Semifinali",H301="Finale"))</f>
        <v>#REF!</v>
      </c>
      <c r="D301" s="73" t="e">
        <f>MAX($D$94:D300)+COUNTIF(G301:N301,$E$23)+AND(G301=$N$21,OR(H301="Barrage",H301="16mi",H301="8vi",H301="4ti",H301="32mi",H301="Semifinali",H301="Finale"))</f>
        <v>#REF!</v>
      </c>
      <c r="E301" s="73" t="e">
        <f>MAX($E$94:E300)+COUNTIF(G301:N301,$E$6)+AND(G301=$N$4,OR(H301="Barrage",H301="16mi",H301="8vi",H301="4ti",H301="32mi",H301="Semifinali",H301="Finale"))</f>
        <v>#REF!</v>
      </c>
      <c r="F301" s="58" t="str">
        <f t="shared" si="19"/>
        <v>Turno 4</v>
      </c>
      <c r="G301" s="111" t="e">
        <f>#REF!</f>
        <v>#REF!</v>
      </c>
      <c r="H301" s="67">
        <v>2</v>
      </c>
      <c r="I301" s="60">
        <v>32</v>
      </c>
      <c r="J301" s="66" t="e">
        <f>#REF!</f>
        <v>#REF!</v>
      </c>
      <c r="K301" s="66" t="e">
        <f>#REF!</f>
        <v>#REF!</v>
      </c>
      <c r="L301" s="66"/>
      <c r="M301" s="66"/>
      <c r="N301" s="66" t="e">
        <f>#REF!</f>
        <v>#REF!</v>
      </c>
    </row>
    <row r="302" spans="1:14">
      <c r="A302" s="58" t="e">
        <f>MAX($A$94:A301)+COUNTIF(G302:N302,$E$74)+AND(G302=$N$72,OR(H302="Barrage",H302="16mi",H302="8vi",H302="4ti",H302="32mi",H302="Semifinali",H302="Finale"))</f>
        <v>#REF!</v>
      </c>
      <c r="B302" s="58" t="e">
        <f>MAX($B$94:B301)+COUNTIF(G302:N302,$E$57)+AND(G302=$N$55,OR(H302="Barrage",H302="16mi",H302="8vi",H302="4ti",H302="32mi",H302="Semifinali",H302="Finale"))</f>
        <v>#REF!</v>
      </c>
      <c r="C302" s="73" t="e">
        <f>MAX($C$94:C301)+COUNTIF(G302:N302,$E$40)+AND(G302=$N$38,OR(H302="Barrage",H302="16mi",H302="8vi",H302="4ti",H302="32mi",H302="Semifinali",H302="Finale"))</f>
        <v>#REF!</v>
      </c>
      <c r="D302" s="73" t="e">
        <f>MAX($D$94:D301)+COUNTIF(G302:N302,$E$23)+AND(G302=$N$21,OR(H302="Barrage",H302="16mi",H302="8vi",H302="4ti",H302="32mi",H302="Semifinali",H302="Finale"))</f>
        <v>#REF!</v>
      </c>
      <c r="E302" s="73" t="e">
        <f>MAX($E$94:E301)+COUNTIF(G302:N302,$E$6)+AND(G302=$N$4,OR(H302="Barrage",H302="16mi",H302="8vi",H302="4ti",H302="32mi",H302="Semifinali",H302="Finale"))</f>
        <v>#REF!</v>
      </c>
      <c r="F302" s="58" t="str">
        <f t="shared" si="19"/>
        <v>Turno 4</v>
      </c>
      <c r="G302" s="111" t="e">
        <f>#REF!</f>
        <v>#REF!</v>
      </c>
      <c r="H302" s="67">
        <v>3</v>
      </c>
      <c r="I302" s="60">
        <v>33</v>
      </c>
      <c r="J302" s="66" t="e">
        <f>#REF!</f>
        <v>#REF!</v>
      </c>
      <c r="K302" s="66" t="e">
        <f>#REF!</f>
        <v>#REF!</v>
      </c>
      <c r="L302" s="66"/>
      <c r="M302" s="66"/>
      <c r="N302" s="66" t="e">
        <f>#REF!</f>
        <v>#REF!</v>
      </c>
    </row>
    <row r="303" spans="1:14">
      <c r="A303" s="58" t="e">
        <f>MAX($A$94:A302)+COUNTIF(G303:N303,$E$74)+AND(G303=$N$72,OR(H303="Barrage",H303="16mi",H303="8vi",H303="4ti",H303="32mi",H303="Semifinali",H303="Finale"))</f>
        <v>#REF!</v>
      </c>
      <c r="B303" s="58" t="e">
        <f>MAX($B$94:B302)+COUNTIF(G303:N303,$E$57)+AND(G303=$N$55,OR(H303="Barrage",H303="16mi",H303="8vi",H303="4ti",H303="32mi",H303="Semifinali",H303="Finale"))</f>
        <v>#REF!</v>
      </c>
      <c r="C303" s="73" t="e">
        <f>MAX($C$94:C302)+COUNTIF(G303:N303,$E$40)+AND(G303=$N$38,OR(H303="Barrage",H303="16mi",H303="8vi",H303="4ti",H303="32mi",H303="Semifinali",H303="Finale"))</f>
        <v>#REF!</v>
      </c>
      <c r="D303" s="73" t="e">
        <f>MAX($D$94:D302)+COUNTIF(G303:N303,$E$23)+AND(G303=$N$21,OR(H303="Barrage",H303="16mi",H303="8vi",H303="4ti",H303="32mi",H303="Semifinali",H303="Finale"))</f>
        <v>#REF!</v>
      </c>
      <c r="E303" s="73" t="e">
        <f>MAX($E$94:E302)+COUNTIF(G303:N303,$E$6)+AND(G303=$N$4,OR(H303="Barrage",H303="16mi",H303="8vi",H303="4ti",H303="32mi",H303="Semifinali",H303="Finale"))</f>
        <v>#REF!</v>
      </c>
      <c r="F303" s="58" t="str">
        <f t="shared" si="19"/>
        <v>Turno 4</v>
      </c>
      <c r="G303" s="111" t="e">
        <f>#REF!</f>
        <v>#REF!</v>
      </c>
      <c r="H303" s="67">
        <v>3</v>
      </c>
      <c r="I303" s="60">
        <v>34</v>
      </c>
      <c r="J303" s="66" t="e">
        <f>#REF!</f>
        <v>#REF!</v>
      </c>
      <c r="K303" s="66" t="e">
        <f>#REF!</f>
        <v>#REF!</v>
      </c>
      <c r="L303" s="66"/>
      <c r="M303" s="66"/>
      <c r="N303" s="66" t="e">
        <f>#REF!</f>
        <v>#REF!</v>
      </c>
    </row>
    <row r="304" spans="1:14">
      <c r="A304" s="58" t="e">
        <f>MAX($A$94:A303)+COUNTIF(G304:N304,$E$74)+AND(G304=$N$72,OR(H304="Barrage",H304="16mi",H304="8vi",H304="4ti",H304="32mi",H304="Semifinali",H304="Finale"))</f>
        <v>#REF!</v>
      </c>
      <c r="B304" s="58" t="e">
        <f>MAX($B$94:B303)+COUNTIF(G304:N304,$E$57)+AND(G304=$N$55,OR(H304="Barrage",H304="16mi",H304="8vi",H304="4ti",H304="32mi",H304="Semifinali",H304="Finale"))</f>
        <v>#REF!</v>
      </c>
      <c r="C304" s="73" t="e">
        <f>MAX($C$94:C303)+COUNTIF(G304:N304,$E$40)+AND(G304=$N$38,OR(H304="Barrage",H304="16mi",H304="8vi",H304="4ti",H304="32mi",H304="Semifinali",H304="Finale"))</f>
        <v>#REF!</v>
      </c>
      <c r="D304" s="73" t="e">
        <f>MAX($D$94:D303)+COUNTIF(G304:N304,$E$23)+AND(G304=$N$21,OR(H304="Barrage",H304="16mi",H304="8vi",H304="4ti",H304="32mi",H304="Semifinali",H304="Finale"))</f>
        <v>#REF!</v>
      </c>
      <c r="E304" s="73" t="e">
        <f>MAX($E$94:E303)+COUNTIF(G304:N304,$E$6)+AND(G304=$N$4,OR(H304="Barrage",H304="16mi",H304="8vi",H304="4ti",H304="32mi",H304="Semifinali",H304="Finale"))</f>
        <v>#REF!</v>
      </c>
      <c r="F304" s="58" t="str">
        <f t="shared" si="19"/>
        <v>Turno 4</v>
      </c>
      <c r="G304" s="111" t="e">
        <f>#REF!</f>
        <v>#REF!</v>
      </c>
      <c r="H304" s="67">
        <v>4</v>
      </c>
      <c r="I304" s="60">
        <v>35</v>
      </c>
      <c r="J304" s="66" t="e">
        <f>#REF!</f>
        <v>#REF!</v>
      </c>
      <c r="K304" s="66" t="e">
        <f>#REF!</f>
        <v>#REF!</v>
      </c>
      <c r="L304" s="66"/>
      <c r="M304" s="66"/>
      <c r="N304" s="66" t="e">
        <f>#REF!</f>
        <v>#REF!</v>
      </c>
    </row>
    <row r="305" spans="1:14">
      <c r="A305" s="58" t="e">
        <f>MAX($A$94:A304)+COUNTIF(G305:N305,$E$74)+AND(G305=$N$72,OR(H305="Barrage",H305="16mi",H305="8vi",H305="4ti",H305="32mi",H305="Semifinali",H305="Finale"))</f>
        <v>#REF!</v>
      </c>
      <c r="B305" s="58" t="e">
        <f>MAX($B$94:B304)+COUNTIF(G305:N305,$E$57)+AND(G305=$N$55,OR(H305="Barrage",H305="16mi",H305="8vi",H305="4ti",H305="32mi",H305="Semifinali",H305="Finale"))</f>
        <v>#REF!</v>
      </c>
      <c r="C305" s="73" t="e">
        <f>MAX($C$94:C304)+COUNTIF(G305:N305,$E$40)+AND(G305=$N$38,OR(H305="Barrage",H305="16mi",H305="8vi",H305="4ti",H305="32mi",H305="Semifinali",H305="Finale"))</f>
        <v>#REF!</v>
      </c>
      <c r="D305" s="73" t="e">
        <f>MAX($D$94:D304)+COUNTIF(G305:N305,$E$23)+AND(G305=$N$21,OR(H305="Barrage",H305="16mi",H305="8vi",H305="4ti",H305="32mi",H305="Semifinali",H305="Finale"))</f>
        <v>#REF!</v>
      </c>
      <c r="E305" s="73" t="e">
        <f>MAX($E$94:E304)+COUNTIF(G305:N305,$E$6)+AND(G305=$N$4,OR(H305="Barrage",H305="16mi",H305="8vi",H305="4ti",H305="32mi",H305="Semifinali",H305="Finale"))</f>
        <v>#REF!</v>
      </c>
      <c r="F305" s="58" t="str">
        <f t="shared" si="19"/>
        <v>Turno 4</v>
      </c>
      <c r="G305" s="111" t="e">
        <f>#REF!</f>
        <v>#REF!</v>
      </c>
      <c r="H305" s="67">
        <v>4</v>
      </c>
      <c r="I305" s="60">
        <v>36</v>
      </c>
      <c r="J305" s="66" t="e">
        <f>#REF!</f>
        <v>#REF!</v>
      </c>
      <c r="K305" s="66" t="e">
        <f>#REF!</f>
        <v>#REF!</v>
      </c>
      <c r="L305" s="66"/>
      <c r="M305" s="66"/>
      <c r="N305" s="66" t="e">
        <f>#REF!</f>
        <v>#REF!</v>
      </c>
    </row>
    <row r="306" spans="1:14">
      <c r="A306" s="58" t="e">
        <f>MAX($A$94:A305)+COUNTIF(G306:N306,$E$74)+AND(G306=$N$72,OR(H306="Barrage",H306="16mi",H306="8vi",H306="4ti",H306="32mi",H306="Semifinali",H306="Finale"))</f>
        <v>#REF!</v>
      </c>
      <c r="B306" s="58" t="e">
        <f>MAX($B$94:B305)+COUNTIF(G306:N306,$E$57)+AND(G306=$N$55,OR(H306="Barrage",H306="16mi",H306="8vi",H306="4ti",H306="32mi",H306="Semifinali",H306="Finale"))</f>
        <v>#REF!</v>
      </c>
      <c r="C306" s="73" t="e">
        <f>MAX($C$94:C305)+COUNTIF(G306:N306,$E$40)+AND(G306=$N$38,OR(H306="Barrage",H306="16mi",H306="8vi",H306="4ti",H306="32mi",H306="Semifinali",H306="Finale"))</f>
        <v>#REF!</v>
      </c>
      <c r="D306" s="73" t="e">
        <f>MAX($D$94:D305)+COUNTIF(G306:N306,$E$23)+AND(G306=$N$21,OR(H306="Barrage",H306="16mi",H306="8vi",H306="4ti",H306="32mi",H306="Semifinali",H306="Finale"))</f>
        <v>#REF!</v>
      </c>
      <c r="E306" s="73" t="e">
        <f>MAX($E$94:E305)+COUNTIF(G306:N306,$E$6)+AND(G306=$N$4,OR(H306="Barrage",H306="16mi",H306="8vi",H306="4ti",H306="32mi",H306="Semifinali",H306="Finale"))</f>
        <v>#REF!</v>
      </c>
      <c r="F306" s="58" t="str">
        <f t="shared" si="19"/>
        <v>Turno 4</v>
      </c>
      <c r="G306" s="110" t="e">
        <f>#REF!</f>
        <v>#REF!</v>
      </c>
      <c r="H306" s="67">
        <v>1</v>
      </c>
      <c r="I306" s="60">
        <v>37</v>
      </c>
      <c r="J306" s="66" t="e">
        <f>#REF!</f>
        <v>#REF!</v>
      </c>
      <c r="K306" s="66" t="e">
        <f>#REF!</f>
        <v>#REF!</v>
      </c>
      <c r="L306" s="66"/>
      <c r="M306" s="66"/>
      <c r="N306" s="66" t="e">
        <f>#REF!</f>
        <v>#REF!</v>
      </c>
    </row>
    <row r="307" spans="1:14">
      <c r="A307" s="58" t="e">
        <f>MAX($A$94:A306)+COUNTIF(G307:N307,$E$74)+AND(G307=$N$72,OR(H307="Barrage",H307="16mi",H307="8vi",H307="4ti",H307="32mi",H307="Semifinali",H307="Finale"))</f>
        <v>#REF!</v>
      </c>
      <c r="B307" s="58" t="e">
        <f>MAX($B$94:B306)+COUNTIF(G307:N307,$E$57)+AND(G307=$N$55,OR(H307="Barrage",H307="16mi",H307="8vi",H307="4ti",H307="32mi",H307="Semifinali",H307="Finale"))</f>
        <v>#REF!</v>
      </c>
      <c r="C307" s="73" t="e">
        <f>MAX($C$94:C306)+COUNTIF(G307:N307,$E$40)+AND(G307=$N$38,OR(H307="Barrage",H307="16mi",H307="8vi",H307="4ti",H307="32mi",H307="Semifinali",H307="Finale"))</f>
        <v>#REF!</v>
      </c>
      <c r="D307" s="73" t="e">
        <f>MAX($D$94:D306)+COUNTIF(G307:N307,$E$23)+AND(G307=$N$21,OR(H307="Barrage",H307="16mi",H307="8vi",H307="4ti",H307="32mi",H307="Semifinali",H307="Finale"))</f>
        <v>#REF!</v>
      </c>
      <c r="E307" s="73" t="e">
        <f>MAX($E$94:E306)+COUNTIF(G307:N307,$E$6)+AND(G307=$N$4,OR(H307="Barrage",H307="16mi",H307="8vi",H307="4ti",H307="32mi",H307="Semifinali",H307="Finale"))</f>
        <v>#REF!</v>
      </c>
      <c r="F307" s="58" t="str">
        <f t="shared" si="19"/>
        <v>Turno 4</v>
      </c>
      <c r="G307" s="110" t="e">
        <f>#REF!</f>
        <v>#REF!</v>
      </c>
      <c r="H307" s="67">
        <v>1</v>
      </c>
      <c r="I307" s="60">
        <v>38</v>
      </c>
      <c r="J307" s="66" t="e">
        <f>#REF!</f>
        <v>#REF!</v>
      </c>
      <c r="K307" s="66" t="e">
        <f>#REF!</f>
        <v>#REF!</v>
      </c>
      <c r="L307" s="66"/>
      <c r="M307" s="66"/>
      <c r="N307" s="66" t="e">
        <f>#REF!</f>
        <v>#REF!</v>
      </c>
    </row>
    <row r="308" spans="1:14">
      <c r="A308" s="58" t="e">
        <f>MAX($A$94:A307)+COUNTIF(G308:N308,$E$74)+AND(G308=$N$72,OR(H308="Barrage",H308="16mi",H308="8vi",H308="4ti",H308="32mi",H308="Semifinali",H308="Finale"))</f>
        <v>#REF!</v>
      </c>
      <c r="B308" s="58" t="e">
        <f>MAX($B$94:B307)+COUNTIF(G308:N308,$E$57)+AND(G308=$N$55,OR(H308="Barrage",H308="16mi",H308="8vi",H308="4ti",H308="32mi",H308="Semifinali",H308="Finale"))</f>
        <v>#REF!</v>
      </c>
      <c r="C308" s="73" t="e">
        <f>MAX($C$94:C307)+COUNTIF(G308:N308,$E$40)+AND(G308=$N$38,OR(H308="Barrage",H308="16mi",H308="8vi",H308="4ti",H308="32mi",H308="Semifinali",H308="Finale"))</f>
        <v>#REF!</v>
      </c>
      <c r="D308" s="73" t="e">
        <f>MAX($D$94:D307)+COUNTIF(G308:N308,$E$23)+AND(G308=$N$21,OR(H308="Barrage",H308="16mi",H308="8vi",H308="4ti",H308="32mi",H308="Semifinali",H308="Finale"))</f>
        <v>#REF!</v>
      </c>
      <c r="E308" s="73" t="e">
        <f>MAX($E$94:E307)+COUNTIF(G308:N308,$E$6)+AND(G308=$N$4,OR(H308="Barrage",H308="16mi",H308="8vi",H308="4ti",H308="32mi",H308="Semifinali",H308="Finale"))</f>
        <v>#REF!</v>
      </c>
      <c r="F308" s="58" t="str">
        <f t="shared" si="19"/>
        <v>Turno 4</v>
      </c>
      <c r="G308" s="63" t="e">
        <f>#REF!</f>
        <v>#REF!</v>
      </c>
      <c r="H308" s="67">
        <v>1</v>
      </c>
      <c r="I308" s="60">
        <v>39</v>
      </c>
      <c r="J308" s="66" t="e">
        <f>#REF!</f>
        <v>#REF!</v>
      </c>
      <c r="K308" s="66" t="e">
        <f>#REF!</f>
        <v>#REF!</v>
      </c>
      <c r="L308" s="66"/>
      <c r="M308" s="66"/>
      <c r="N308" s="66" t="e">
        <f>#REF!</f>
        <v>#REF!</v>
      </c>
    </row>
    <row r="309" spans="1:14">
      <c r="A309" s="58" t="e">
        <f>MAX($A$94:A308)+COUNTIF(G309:N309,$E$74)+AND(G309=$N$72,OR(H309="Barrage",H309="16mi",H309="8vi",H309="4ti",H309="32mi",H309="Semifinali",H309="Finale"))</f>
        <v>#REF!</v>
      </c>
      <c r="B309" s="58" t="e">
        <f>MAX($B$94:B308)+COUNTIF(G309:N309,$E$57)+AND(G309=$N$55,OR(H309="Barrage",H309="16mi",H309="8vi",H309="4ti",H309="32mi",H309="Semifinali",H309="Finale"))</f>
        <v>#REF!</v>
      </c>
      <c r="C309" s="73" t="e">
        <f>MAX($C$94:C308)+COUNTIF(G309:N309,$E$40)+AND(G309=$N$38,OR(H309="Barrage",H309="16mi",H309="8vi",H309="4ti",H309="32mi",H309="Semifinali",H309="Finale"))</f>
        <v>#REF!</v>
      </c>
      <c r="D309" s="73" t="e">
        <f>MAX($D$94:D308)+COUNTIF(G309:N309,$E$23)+AND(G309=$N$21,OR(H309="Barrage",H309="16mi",H309="8vi",H309="4ti",H309="32mi",H309="Semifinali",H309="Finale"))</f>
        <v>#REF!</v>
      </c>
      <c r="E309" s="73" t="e">
        <f>MAX($E$94:E308)+COUNTIF(G309:N309,$E$6)+AND(G309=$N$4,OR(H309="Barrage",H309="16mi",H309="8vi",H309="4ti",H309="32mi",H309="Semifinali",H309="Finale"))</f>
        <v>#REF!</v>
      </c>
      <c r="F309" s="58" t="str">
        <f t="shared" si="19"/>
        <v>Turno 4</v>
      </c>
      <c r="G309" s="63" t="e">
        <f>#REF!</f>
        <v>#REF!</v>
      </c>
      <c r="H309" s="67">
        <v>1</v>
      </c>
      <c r="I309" s="60">
        <v>40</v>
      </c>
      <c r="J309" s="66" t="e">
        <f>#REF!</f>
        <v>#REF!</v>
      </c>
      <c r="K309" s="66" t="e">
        <f>#REF!</f>
        <v>#REF!</v>
      </c>
      <c r="L309" s="66"/>
      <c r="M309" s="66"/>
      <c r="N309" s="66" t="e">
        <f>#REF!</f>
        <v>#REF!</v>
      </c>
    </row>
    <row r="310" spans="1:14">
      <c r="A310" s="58" t="e">
        <f>MAX($A$94:A309)+COUNTIF(G310:N310,$E$74)+AND(G310=$N$72,OR(H310="Barrage",H310="16mi",H310="8vi",H310="4ti",H310="32mi",H310="Semifinali",H310="Finale"))</f>
        <v>#REF!</v>
      </c>
      <c r="B310" s="58" t="e">
        <f>MAX($B$94:B309)+COUNTIF(G310:N310,$E$57)+AND(G310=$N$55,OR(H310="Barrage",H310="16mi",H310="8vi",H310="4ti",H310="32mi",H310="Semifinali",H310="Finale"))</f>
        <v>#REF!</v>
      </c>
      <c r="C310" s="73" t="e">
        <f>MAX($C$94:C309)+COUNTIF(G310:N310,$E$40)+AND(G310=$N$38,OR(H310="Barrage",H310="16mi",H310="8vi",H310="4ti",H310="32mi",H310="Semifinali",H310="Finale"))</f>
        <v>#REF!</v>
      </c>
      <c r="D310" s="73" t="e">
        <f>MAX($D$94:D309)+COUNTIF(G310:N310,$E$23)+AND(G310=$N$21,OR(H310="Barrage",H310="16mi",H310="8vi",H310="4ti",H310="32mi",H310="Semifinali",H310="Finale"))</f>
        <v>#REF!</v>
      </c>
      <c r="E310" s="73" t="e">
        <f>MAX($E$94:E309)+COUNTIF(G310:N310,$E$6)+AND(G310=$N$4,OR(H310="Barrage",H310="16mi",H310="8vi",H310="4ti",H310="32mi",H310="Semifinali",H310="Finale"))</f>
        <v>#REF!</v>
      </c>
      <c r="F310" s="58" t="str">
        <f t="shared" si="19"/>
        <v>Turno 4</v>
      </c>
      <c r="G310" s="63" t="e">
        <f>#REF!</f>
        <v>#REF!</v>
      </c>
      <c r="H310" s="67">
        <v>2</v>
      </c>
      <c r="I310" s="60">
        <v>41</v>
      </c>
      <c r="J310" s="66" t="e">
        <f>#REF!</f>
        <v>#REF!</v>
      </c>
      <c r="K310" s="66" t="e">
        <f>#REF!</f>
        <v>#REF!</v>
      </c>
      <c r="L310" s="66"/>
      <c r="M310" s="66"/>
      <c r="N310" s="66" t="e">
        <f>#REF!</f>
        <v>#REF!</v>
      </c>
    </row>
    <row r="311" spans="1:14">
      <c r="A311" s="58" t="e">
        <f>MAX($A$94:A310)+COUNTIF(G311:N311,$E$74)+AND(G311=$N$72,OR(H311="Barrage",H311="16mi",H311="8vi",H311="4ti",H311="32mi",H311="Semifinali",H311="Finale"))</f>
        <v>#REF!</v>
      </c>
      <c r="B311" s="58" t="e">
        <f>MAX($B$94:B310)+COUNTIF(G311:N311,$E$57)+AND(G311=$N$55,OR(H311="Barrage",H311="16mi",H311="8vi",H311="4ti",H311="32mi",H311="Semifinali",H311="Finale"))</f>
        <v>#REF!</v>
      </c>
      <c r="C311" s="73" t="e">
        <f>MAX($C$94:C310)+COUNTIF(G311:N311,$E$40)+AND(G311=$N$38,OR(H311="Barrage",H311="16mi",H311="8vi",H311="4ti",H311="32mi",H311="Semifinali",H311="Finale"))</f>
        <v>#REF!</v>
      </c>
      <c r="D311" s="73" t="e">
        <f>MAX($D$94:D310)+COUNTIF(G311:N311,$E$23)+AND(G311=$N$21,OR(H311="Barrage",H311="16mi",H311="8vi",H311="4ti",H311="32mi",H311="Semifinali",H311="Finale"))</f>
        <v>#REF!</v>
      </c>
      <c r="E311" s="73" t="e">
        <f>MAX($E$94:E310)+COUNTIF(G311:N311,$E$6)+AND(G311=$N$4,OR(H311="Barrage",H311="16mi",H311="8vi",H311="4ti",H311="32mi",H311="Semifinali",H311="Finale"))</f>
        <v>#REF!</v>
      </c>
      <c r="F311" s="58" t="str">
        <f t="shared" si="19"/>
        <v>Turno 4</v>
      </c>
      <c r="G311" s="63" t="e">
        <f>#REF!</f>
        <v>#REF!</v>
      </c>
      <c r="H311" s="67">
        <v>2</v>
      </c>
      <c r="I311" s="60">
        <v>42</v>
      </c>
      <c r="J311" s="66" t="e">
        <f>#REF!</f>
        <v>#REF!</v>
      </c>
      <c r="K311" s="66" t="e">
        <f>#REF!</f>
        <v>#REF!</v>
      </c>
      <c r="L311" s="66"/>
      <c r="M311" s="66"/>
      <c r="N311" s="66" t="e">
        <f>#REF!</f>
        <v>#REF!</v>
      </c>
    </row>
    <row r="312" spans="1:14">
      <c r="A312" s="58" t="e">
        <f>MAX($A$94:A311)+COUNTIF(G312:N312,$E$74)+AND(G312=$N$72,OR(H312="Barrage",H312="16mi",H312="8vi",H312="4ti",H312="32mi",H312="Semifinali",H312="Finale"))</f>
        <v>#REF!</v>
      </c>
      <c r="B312" s="58" t="e">
        <f>MAX($B$94:B311)+COUNTIF(G312:N312,$E$57)+AND(G312=$N$55,OR(H312="Barrage",H312="16mi",H312="8vi",H312="4ti",H312="32mi",H312="Semifinali",H312="Finale"))</f>
        <v>#REF!</v>
      </c>
      <c r="C312" s="73" t="e">
        <f>MAX($C$94:C311)+COUNTIF(G312:N312,$E$40)+AND(G312=$N$38,OR(H312="Barrage",H312="16mi",H312="8vi",H312="4ti",H312="32mi",H312="Semifinali",H312="Finale"))</f>
        <v>#REF!</v>
      </c>
      <c r="D312" s="73" t="e">
        <f>MAX($D$94:D311)+COUNTIF(G312:N312,$E$23)+AND(G312=$N$21,OR(H312="Barrage",H312="16mi",H312="8vi",H312="4ti",H312="32mi",H312="Semifinali",H312="Finale"))</f>
        <v>#REF!</v>
      </c>
      <c r="E312" s="73" t="e">
        <f>MAX($E$94:E311)+COUNTIF(G312:N312,$E$6)+AND(G312=$N$4,OR(H312="Barrage",H312="16mi",H312="8vi",H312="4ti",H312="32mi",H312="Semifinali",H312="Finale"))</f>
        <v>#REF!</v>
      </c>
      <c r="F312" s="58" t="str">
        <f t="shared" si="19"/>
        <v>Turno 4</v>
      </c>
      <c r="G312" s="63" t="e">
        <f>#REF!</f>
        <v>#REF!</v>
      </c>
      <c r="H312" s="67">
        <v>3</v>
      </c>
      <c r="I312" s="60">
        <v>43</v>
      </c>
      <c r="J312" s="66" t="e">
        <f>#REF!</f>
        <v>#REF!</v>
      </c>
      <c r="K312" s="66" t="e">
        <f>#REF!</f>
        <v>#REF!</v>
      </c>
      <c r="L312" s="66"/>
      <c r="M312" s="66"/>
      <c r="N312" s="66" t="e">
        <f>#REF!</f>
        <v>#REF!</v>
      </c>
    </row>
    <row r="313" spans="1:14">
      <c r="A313" s="58" t="e">
        <f>MAX($A$94:A312)+COUNTIF(G313:N313,$E$74)+AND(G313=$N$72,OR(H313="Barrage",H313="16mi",H313="8vi",H313="4ti",H313="32mi",H313="Semifinali",H313="Finale"))</f>
        <v>#REF!</v>
      </c>
      <c r="B313" s="58" t="e">
        <f>MAX($B$94:B312)+COUNTIF(G313:N313,$E$57)+AND(G313=$N$55,OR(H313="Barrage",H313="16mi",H313="8vi",H313="4ti",H313="32mi",H313="Semifinali",H313="Finale"))</f>
        <v>#REF!</v>
      </c>
      <c r="C313" s="73" t="e">
        <f>MAX($C$94:C312)+COUNTIF(G313:N313,$E$40)+AND(G313=$N$38,OR(H313="Barrage",H313="16mi",H313="8vi",H313="4ti",H313="32mi",H313="Semifinali",H313="Finale"))</f>
        <v>#REF!</v>
      </c>
      <c r="D313" s="73" t="e">
        <f>MAX($D$94:D312)+COUNTIF(G313:N313,$E$23)+AND(G313=$N$21,OR(H313="Barrage",H313="16mi",H313="8vi",H313="4ti",H313="32mi",H313="Semifinali",H313="Finale"))</f>
        <v>#REF!</v>
      </c>
      <c r="E313" s="73" t="e">
        <f>MAX($E$94:E312)+COUNTIF(G313:N313,$E$6)+AND(G313=$N$4,OR(H313="Barrage",H313="16mi",H313="8vi",H313="4ti",H313="32mi",H313="Semifinali",H313="Finale"))</f>
        <v>#REF!</v>
      </c>
      <c r="F313" s="58" t="str">
        <f t="shared" si="19"/>
        <v>Turno 4</v>
      </c>
      <c r="G313" s="63" t="e">
        <f>#REF!</f>
        <v>#REF!</v>
      </c>
      <c r="H313" s="67">
        <v>3</v>
      </c>
      <c r="I313" s="60">
        <v>44</v>
      </c>
      <c r="J313" s="66" t="e">
        <f>#REF!</f>
        <v>#REF!</v>
      </c>
      <c r="K313" s="66" t="e">
        <f>#REF!</f>
        <v>#REF!</v>
      </c>
      <c r="L313" s="66"/>
      <c r="M313" s="66"/>
      <c r="N313" s="66" t="e">
        <f>#REF!</f>
        <v>#REF!</v>
      </c>
    </row>
    <row r="314" spans="1:14">
      <c r="A314" s="58" t="e">
        <f>MAX($A$94:A313)+COUNTIF(G314:N314,$E$74)+AND(G314=$N$72,OR(H314="Barrage",H314="16mi",H314="8vi",H314="4ti",H314="32mi",H314="Semifinali",H314="Finale"))</f>
        <v>#REF!</v>
      </c>
      <c r="B314" s="58" t="e">
        <f>MAX($B$94:B313)+COUNTIF(G314:N314,$E$57)+AND(G314=$N$55,OR(H314="Barrage",H314="16mi",H314="8vi",H314="4ti",H314="32mi",H314="Semifinali",H314="Finale"))</f>
        <v>#REF!</v>
      </c>
      <c r="C314" s="73" t="e">
        <f>MAX($C$94:C313)+COUNTIF(G314:N314,$E$40)+AND(G314=$N$38,OR(H314="Barrage",H314="16mi",H314="8vi",H314="4ti",H314="32mi",H314="Semifinali",H314="Finale"))</f>
        <v>#REF!</v>
      </c>
      <c r="D314" s="73" t="e">
        <f>MAX($D$94:D313)+COUNTIF(G314:N314,$E$23)+AND(G314=$N$21,OR(H314="Barrage",H314="16mi",H314="8vi",H314="4ti",H314="32mi",H314="Semifinali",H314="Finale"))</f>
        <v>#REF!</v>
      </c>
      <c r="E314" s="73" t="e">
        <f>MAX($E$94:E313)+COUNTIF(G314:N314,$E$6)+AND(G314=$N$4,OR(H314="Barrage",H314="16mi",H314="8vi",H314="4ti",H314="32mi",H314="Semifinali",H314="Finale"))</f>
        <v>#REF!</v>
      </c>
      <c r="F314" s="58" t="str">
        <f t="shared" si="19"/>
        <v>Turno 4</v>
      </c>
      <c r="G314" s="63" t="e">
        <f>#REF!</f>
        <v>#REF!</v>
      </c>
      <c r="H314" s="67">
        <v>4</v>
      </c>
      <c r="I314" s="60">
        <v>46</v>
      </c>
      <c r="J314" s="66" t="e">
        <f>#REF!</f>
        <v>#REF!</v>
      </c>
      <c r="K314" s="66" t="e">
        <f>#REF!</f>
        <v>#REF!</v>
      </c>
      <c r="L314" s="66"/>
      <c r="M314" s="66"/>
      <c r="N314" s="66" t="e">
        <f>#REF!</f>
        <v>#REF!</v>
      </c>
    </row>
    <row r="315" spans="1:14">
      <c r="A315" s="58" t="e">
        <f>MAX($A$94:A314)+COUNTIF(G315:N315,$E$74)+AND(G315=$N$72,OR(H315="Barrage",H315="16mi",H315="8vi",H315="4ti",H315="32mi",H315="Semifinali",H315="Finale"))</f>
        <v>#REF!</v>
      </c>
      <c r="B315" s="58" t="e">
        <f>MAX($B$94:B314)+COUNTIF(G315:N315,$E$57)+AND(G315=$N$55,OR(H315="Barrage",H315="16mi",H315="8vi",H315="4ti",H315="32mi",H315="Semifinali",H315="Finale"))</f>
        <v>#REF!</v>
      </c>
      <c r="C315" s="73" t="e">
        <f>MAX($C$94:C314)+COUNTIF(G315:N315,$E$40)+AND(G315=$N$38,OR(H315="Barrage",H315="16mi",H315="8vi",H315="4ti",H315="32mi",H315="Semifinali",H315="Finale"))</f>
        <v>#REF!</v>
      </c>
      <c r="D315" s="73" t="e">
        <f>MAX($D$94:D314)+COUNTIF(G315:N315,$E$23)+AND(G315=$N$21,OR(H315="Barrage",H315="16mi",H315="8vi",H315="4ti",H315="32mi",H315="Semifinali",H315="Finale"))</f>
        <v>#REF!</v>
      </c>
      <c r="E315" s="73" t="e">
        <f>MAX($E$94:E314)+COUNTIF(G315:N315,$E$6)+AND(G315=$N$4,OR(H315="Barrage",H315="16mi",H315="8vi",H315="4ti",H315="32mi",H315="Semifinali",H315="Finale"))</f>
        <v>#REF!</v>
      </c>
      <c r="F315" s="58" t="str">
        <f t="shared" si="19"/>
        <v>Turno 4</v>
      </c>
      <c r="G315" s="63" t="e">
        <f>#REF!</f>
        <v>#REF!</v>
      </c>
      <c r="H315" s="67">
        <v>4</v>
      </c>
      <c r="I315" s="60">
        <v>47</v>
      </c>
      <c r="J315" s="66" t="e">
        <f>#REF!</f>
        <v>#REF!</v>
      </c>
      <c r="K315" s="66" t="e">
        <f>#REF!</f>
        <v>#REF!</v>
      </c>
      <c r="L315" s="66"/>
      <c r="M315" s="66"/>
      <c r="N315" s="66" t="e">
        <f>#REF!</f>
        <v>#REF!</v>
      </c>
    </row>
    <row r="316" spans="1:14">
      <c r="A316" s="58" t="e">
        <f>MAX($A$94:A315)+COUNTIF(G316:N316,$E$74)+AND(G316=$N$72,OR(H316="Barrage",H316="16mi",H316="8vi",H316="4ti",H316="32mi",H316="Semifinali",H316="Finale"))</f>
        <v>#REF!</v>
      </c>
      <c r="B316" s="58" t="e">
        <f>MAX($B$94:B315)+COUNTIF(G316:N316,$E$57)+AND(G316=$N$55,OR(H316="Barrage",H316="16mi",H316="8vi",H316="4ti",H316="32mi",H316="Semifinali",H316="Finale"))</f>
        <v>#REF!</v>
      </c>
      <c r="C316" s="73" t="e">
        <f>MAX($C$94:C315)+COUNTIF(G316:N316,$E$40)+AND(G316=$N$38,OR(H316="Barrage",H316="16mi",H316="8vi",H316="4ti",H316="32mi",H316="Semifinali",H316="Finale"))</f>
        <v>#REF!</v>
      </c>
      <c r="D316" s="73" t="e">
        <f>MAX($D$94:D315)+COUNTIF(G316:N316,$E$23)+AND(G316=$N$21,OR(H316="Barrage",H316="16mi",H316="8vi",H316="4ti",H316="32mi",H316="Semifinali",H316="Finale"))</f>
        <v>#REF!</v>
      </c>
      <c r="E316" s="73" t="e">
        <f>MAX($E$94:E315)+COUNTIF(G316:N316,$E$6)+AND(G316=$N$4,OR(H316="Barrage",H316="16mi",H316="8vi",H316="4ti",H316="32mi",H316="Semifinali",H316="Finale"))</f>
        <v>#REF!</v>
      </c>
      <c r="F316" s="58" t="str">
        <f t="shared" si="19"/>
        <v>Turno 4</v>
      </c>
      <c r="G316" s="63" t="e">
        <f>#REF!</f>
        <v>#REF!</v>
      </c>
      <c r="H316" s="67">
        <v>4</v>
      </c>
      <c r="I316" s="60">
        <v>48</v>
      </c>
      <c r="J316" s="66" t="e">
        <f>#REF!</f>
        <v>#REF!</v>
      </c>
      <c r="K316" s="66" t="e">
        <f>#REF!</f>
        <v>#REF!</v>
      </c>
      <c r="L316" s="66"/>
      <c r="M316" s="66"/>
      <c r="N316" s="66" t="e">
        <f>#REF!</f>
        <v>#REF!</v>
      </c>
    </row>
    <row r="317" spans="1:14">
      <c r="A317" s="58" t="e">
        <f>MAX($A$94:A316)+COUNTIF(G317:N317,$E$74)+AND(G317=$N$72,OR(H317="Barrage",H317="16mi",H317="8vi",H317="4ti",H317="32mi",H317="Semifinali",H317="Finale"))</f>
        <v>#REF!</v>
      </c>
      <c r="B317" s="58" t="e">
        <f>MAX($B$94:B316)+COUNTIF(G317:N317,$E$57)+AND(G317=$N$55,OR(H317="Barrage",H317="16mi",H317="8vi",H317="4ti",H317="32mi",H317="Semifinali",H317="Finale"))</f>
        <v>#REF!</v>
      </c>
      <c r="C317" s="73" t="e">
        <f>MAX($C$94:C316)+COUNTIF(G317:N317,$E$40)+AND(G317=$N$38,OR(H317="Barrage",H317="16mi",H317="8vi",H317="4ti",H317="32mi",H317="Semifinali",H317="Finale"))</f>
        <v>#REF!</v>
      </c>
      <c r="D317" s="73" t="e">
        <f>MAX($D$94:D316)+COUNTIF(G317:N317,$E$23)+AND(G317=$N$21,OR(H317="Barrage",H317="16mi",H317="8vi",H317="4ti",H317="32mi",H317="Semifinali",H317="Finale"))</f>
        <v>#REF!</v>
      </c>
      <c r="E317" s="73" t="e">
        <f>MAX($E$94:E316)+COUNTIF(G317:N317,$E$6)+AND(G317=$N$4,OR(H317="Barrage",H317="16mi",H317="8vi",H317="4ti",H317="32mi",H317="Semifinali",H317="Finale"))</f>
        <v>#REF!</v>
      </c>
      <c r="F317" s="58" t="str">
        <f t="shared" si="19"/>
        <v>Turno 4</v>
      </c>
      <c r="G317" s="71" t="e">
        <f>#REF!</f>
        <v>#REF!</v>
      </c>
      <c r="H317" s="67">
        <v>0</v>
      </c>
      <c r="I317" s="60">
        <v>48</v>
      </c>
      <c r="J317" s="66"/>
      <c r="K317" s="66"/>
      <c r="L317" s="66"/>
      <c r="M317" s="66"/>
      <c r="N317" s="66"/>
    </row>
    <row r="318" spans="1:14">
      <c r="A318" s="58" t="e">
        <f>MAX($A$94:A317)+COUNTIF(G318:N318,$E$74)+AND(G318=$N$72,OR(H318="Barrage",H318="16mi",H318="8vi",H318="4ti",H318="32mi",H318="Semifinali",H318="Finale"))</f>
        <v>#REF!</v>
      </c>
      <c r="B318" s="58" t="e">
        <f>MAX($B$94:B317)+COUNTIF(G318:N318,$E$57)+AND(G318=$N$55,OR(H318="Barrage",H318="16mi",H318="8vi",H318="4ti",H318="32mi",H318="Semifinali",H318="Finale"))</f>
        <v>#REF!</v>
      </c>
      <c r="C318" s="73" t="e">
        <f>MAX($C$94:C317)+COUNTIF(G318:N318,$E$40)+AND(G318=$N$38,OR(H318="Barrage",H318="16mi",H318="8vi",H318="4ti",H318="32mi",H318="Semifinali",H318="Finale"))</f>
        <v>#REF!</v>
      </c>
      <c r="D318" s="73" t="e">
        <f>MAX($D$94:D317)+COUNTIF(G318:N318,$E$23)+AND(G318=$N$21,OR(H318="Barrage",H318="16mi",H318="8vi",H318="4ti",H318="32mi",H318="Semifinali",H318="Finale"))</f>
        <v>#REF!</v>
      </c>
      <c r="E318" s="73" t="e">
        <f>MAX($E$94:E317)+COUNTIF(G318:N318,$E$6)+AND(G318=$N$4,OR(H318="Barrage",H318="16mi",H318="8vi",H318="4ti",H318="32mi",H318="Semifinali",H318="Finale"))</f>
        <v>#REF!</v>
      </c>
      <c r="F318" s="58" t="str">
        <f t="shared" si="19"/>
        <v>Turno 4</v>
      </c>
      <c r="G318" s="64" t="e">
        <f>#REF!</f>
        <v>#REF!</v>
      </c>
      <c r="H318" s="67">
        <v>1</v>
      </c>
      <c r="I318" s="60">
        <v>49</v>
      </c>
      <c r="J318" s="66" t="e">
        <f>#REF!</f>
        <v>#REF!</v>
      </c>
      <c r="K318" s="66" t="e">
        <f>#REF!</f>
        <v>#REF!</v>
      </c>
      <c r="L318" s="66"/>
      <c r="M318" s="66"/>
      <c r="N318" s="66" t="e">
        <f>#REF!</f>
        <v>#REF!</v>
      </c>
    </row>
    <row r="319" spans="1:14">
      <c r="A319" s="58" t="e">
        <f>MAX($A$94:A318)+COUNTIF(G319:N319,$E$74)+AND(G319=$N$72,OR(H319="Barrage",H319="16mi",H319="8vi",H319="4ti",H319="32mi",H319="Semifinali",H319="Finale"))</f>
        <v>#REF!</v>
      </c>
      <c r="B319" s="58" t="e">
        <f>MAX($B$94:B318)+COUNTIF(G319:N319,$E$57)+AND(G319=$N$55,OR(H319="Barrage",H319="16mi",H319="8vi",H319="4ti",H319="32mi",H319="Semifinali",H319="Finale"))</f>
        <v>#REF!</v>
      </c>
      <c r="C319" s="73" t="e">
        <f>MAX($C$94:C318)+COUNTIF(G319:N319,$E$40)+AND(G319=$N$38,OR(H319="Barrage",H319="16mi",H319="8vi",H319="4ti",H319="32mi",H319="Semifinali",H319="Finale"))</f>
        <v>#REF!</v>
      </c>
      <c r="D319" s="73" t="e">
        <f>MAX($D$94:D318)+COUNTIF(G319:N319,$E$23)+AND(G319=$N$21,OR(H319="Barrage",H319="16mi",H319="8vi",H319="4ti",H319="32mi",H319="Semifinali",H319="Finale"))</f>
        <v>#REF!</v>
      </c>
      <c r="E319" s="73" t="e">
        <f>MAX($E$94:E318)+COUNTIF(G319:N319,$E$6)+AND(G319=$N$4,OR(H319="Barrage",H319="16mi",H319="8vi",H319="4ti",H319="32mi",H319="Semifinali",H319="Finale"))</f>
        <v>#REF!</v>
      </c>
      <c r="F319" s="58" t="str">
        <f t="shared" si="19"/>
        <v>Turno 4</v>
      </c>
      <c r="G319" s="64" t="e">
        <f>#REF!</f>
        <v>#REF!</v>
      </c>
      <c r="H319" s="67">
        <v>1</v>
      </c>
      <c r="I319" s="60">
        <v>50</v>
      </c>
      <c r="J319" s="66" t="e">
        <f>#REF!</f>
        <v>#REF!</v>
      </c>
      <c r="K319" s="66" t="e">
        <f>#REF!</f>
        <v>#REF!</v>
      </c>
      <c r="L319" s="66"/>
      <c r="M319" s="66"/>
      <c r="N319" s="66" t="e">
        <f>#REF!</f>
        <v>#REF!</v>
      </c>
    </row>
    <row r="320" spans="1:14">
      <c r="A320" s="58" t="e">
        <f>MAX($A$94:A319)+COUNTIF(G320:N320,$E$74)+AND(G320=$N$72,OR(H320="Barrage",H320="16mi",H320="8vi",H320="4ti",H320="32mi",H320="Semifinali",H320="Finale"))</f>
        <v>#REF!</v>
      </c>
      <c r="B320" s="58" t="e">
        <f>MAX($B$94:B319)+COUNTIF(G320:N320,$E$57)+AND(G320=$N$55,OR(H320="Barrage",H320="16mi",H320="8vi",H320="4ti",H320="32mi",H320="Semifinali",H320="Finale"))</f>
        <v>#REF!</v>
      </c>
      <c r="C320" s="73" t="e">
        <f>MAX($C$94:C319)+COUNTIF(G320:N320,$E$40)+AND(G320=$N$38,OR(H320="Barrage",H320="16mi",H320="8vi",H320="4ti",H320="32mi",H320="Semifinali",H320="Finale"))</f>
        <v>#REF!</v>
      </c>
      <c r="D320" s="73" t="e">
        <f>MAX($D$94:D319)+COUNTIF(G320:N320,$E$23)+AND(G320=$N$21,OR(H320="Barrage",H320="16mi",H320="8vi",H320="4ti",H320="32mi",H320="Semifinali",H320="Finale"))</f>
        <v>#REF!</v>
      </c>
      <c r="E320" s="73" t="e">
        <f>MAX($E$94:E319)+COUNTIF(G320:N320,$E$6)+AND(G320=$N$4,OR(H320="Barrage",H320="16mi",H320="8vi",H320="4ti",H320="32mi",H320="Semifinali",H320="Finale"))</f>
        <v>#REF!</v>
      </c>
      <c r="F320" s="58" t="str">
        <f t="shared" si="19"/>
        <v>Turno 4</v>
      </c>
    </row>
    <row r="321" spans="1:14" ht="12.75" customHeight="1">
      <c r="A321" s="58" t="e">
        <f>MAX($A$94:A320)+COUNTIF(G321:N321,$E$74)+AND(G321=$N$72,OR(H321="Barrage",H321="16mi",H321="8vi",H321="4ti",H321="32mi",H321="Semifinali",H321="Finale"))</f>
        <v>#REF!</v>
      </c>
      <c r="B321" s="58" t="e">
        <f>MAX($B$94:B320)+COUNTIF(G321:N321,$E$57)+AND(G321=$N$55,OR(H321="Barrage",H321="16mi",H321="8vi",H321="4ti",H321="32mi",H321="Semifinali",H321="Finale"))</f>
        <v>#REF!</v>
      </c>
      <c r="C321" s="73" t="e">
        <f>MAX($C$94:C320)+COUNTIF(G321:N321,$E$40)+AND(G321=$N$38,OR(H321="Barrage",H321="16mi",H321="8vi",H321="4ti",H321="32mi",H321="Semifinali",H321="Finale"))</f>
        <v>#REF!</v>
      </c>
      <c r="D321" s="73" t="e">
        <f>MAX($D$94:D320)+COUNTIF(G321:N321,$E$23)+AND(G321=$N$21,OR(H321="Barrage",H321="16mi",H321="8vi",H321="4ti",H321="32mi",H321="Semifinali",H321="Finale"))</f>
        <v>#REF!</v>
      </c>
      <c r="E321" s="73" t="e">
        <f>MAX($E$94:E320)+COUNTIF(G321:N321,$E$6)+AND(G321=$N$4,OR(H321="Barrage",H321="16mi",H321="8vi",H321="4ti",H321="32mi",H321="Semifinali",H321="Finale"))</f>
        <v>#REF!</v>
      </c>
      <c r="F321" s="58" t="s">
        <v>118</v>
      </c>
      <c r="G321" s="188" t="s">
        <v>19</v>
      </c>
      <c r="H321" s="188"/>
      <c r="I321" s="188"/>
      <c r="J321" s="188"/>
      <c r="K321" s="188"/>
      <c r="L321" s="188"/>
      <c r="M321" s="188"/>
      <c r="N321" s="188"/>
    </row>
    <row r="322" spans="1:14" ht="12.75" customHeight="1">
      <c r="A322" s="58" t="e">
        <f>MAX($A$94:A321)+COUNTIF(G322:N322,$E$74)+AND(G322=$N$72,OR(H322="Barrage",H322="16mi",H322="8vi",H322="4ti",H322="32mi",H322="Semifinali",H322="Finale"))</f>
        <v>#REF!</v>
      </c>
      <c r="B322" s="58" t="e">
        <f>MAX($B$94:B321)+COUNTIF(G322:N322,$E$57)+AND(G322=$N$55,OR(H322="Barrage",H322="16mi",H322="8vi",H322="4ti",H322="32mi",H322="Semifinali",H322="Finale"))</f>
        <v>#REF!</v>
      </c>
      <c r="C322" s="73" t="e">
        <f>MAX($C$94:C321)+COUNTIF(G322:N322,$E$40)+AND(G322=$N$38,OR(H322="Barrage",H322="16mi",H322="8vi",H322="4ti",H322="32mi",H322="Semifinali",H322="Finale"))</f>
        <v>#REF!</v>
      </c>
      <c r="D322" s="73" t="e">
        <f>MAX($D$94:D321)+COUNTIF(G322:N322,$E$23)+AND(G322=$N$21,OR(H322="Barrage",H322="16mi",H322="8vi",H322="4ti",H322="32mi",H322="Semifinali",H322="Finale"))</f>
        <v>#REF!</v>
      </c>
      <c r="E322" s="73" t="e">
        <f>MAX($E$94:E321)+COUNTIF(G322:N322,$E$6)+AND(G322=$N$4,OR(H322="Barrage",H322="16mi",H322="8vi",H322="4ti",H322="32mi",H322="Semifinali",H322="Finale"))</f>
        <v>#REF!</v>
      </c>
      <c r="F322" s="58" t="str">
        <f t="shared" si="19"/>
        <v>Turno 5</v>
      </c>
      <c r="G322" s="188"/>
      <c r="H322" s="188"/>
      <c r="I322" s="188"/>
      <c r="J322" s="188"/>
      <c r="K322" s="188"/>
      <c r="L322" s="188"/>
      <c r="M322" s="188"/>
      <c r="N322" s="188"/>
    </row>
    <row r="323" spans="1:14">
      <c r="A323" s="58" t="e">
        <f>MAX($A$94:A322)+COUNTIF(G323:N323,$E$74)+AND(G323=$N$72,OR(H323="Barrage",H323="16mi",H323="8vi",H323="4ti",H323="32mi",H323="Semifinali",H323="Finale"))</f>
        <v>#REF!</v>
      </c>
      <c r="B323" s="58" t="e">
        <f>MAX($B$94:B322)+COUNTIF(G323:N323,$E$57)+AND(G323=$N$55,OR(H323="Barrage",H323="16mi",H323="8vi",H323="4ti",H323="32mi",H323="Semifinali",H323="Finale"))</f>
        <v>#REF!</v>
      </c>
      <c r="C323" s="73" t="e">
        <f>MAX($C$94:C322)+COUNTIF(G323:N323,$E$40)+AND(G323=$N$38,OR(H323="Barrage",H323="16mi",H323="8vi",H323="4ti",H323="32mi",H323="Semifinali",H323="Finale"))</f>
        <v>#REF!</v>
      </c>
      <c r="D323" s="73" t="e">
        <f>MAX($D$94:D322)+COUNTIF(G323:N323,$E$23)+AND(G323=$N$21,OR(H323="Barrage",H323="16mi",H323="8vi",H323="4ti",H323="32mi",H323="Semifinali",H323="Finale"))</f>
        <v>#REF!</v>
      </c>
      <c r="E323" s="73" t="e">
        <f>MAX($E$94:E322)+COUNTIF(G323:N323,$E$6)+AND(G323=$N$4,OR(H323="Barrage",H323="16mi",H323="8vi",H323="4ti",H323="32mi",H323="Semifinali",H323="Finale"))</f>
        <v>#REF!</v>
      </c>
      <c r="F323" s="58" t="str">
        <f t="shared" si="19"/>
        <v>Turno 5</v>
      </c>
      <c r="G323" s="59"/>
      <c r="H323" s="59"/>
      <c r="I323" s="59"/>
      <c r="J323" s="59"/>
      <c r="K323" s="59"/>
      <c r="L323" s="59"/>
      <c r="M323" s="59"/>
      <c r="N323" s="59"/>
    </row>
    <row r="324" spans="1:14">
      <c r="A324" s="58" t="e">
        <f>MAX($A$94:A323)+COUNTIF(G324:N324,$E$74)+AND(G324=$N$72,OR(H324="Barrage",H324="16mi",H324="8vi",H324="4ti",H324="32mi",H324="Semifinali",H324="Finale"))</f>
        <v>#REF!</v>
      </c>
      <c r="B324" s="58" t="e">
        <f>MAX($B$94:B323)+COUNTIF(G324:N324,$E$57)+AND(G324=$N$55,OR(H324="Barrage",H324="16mi",H324="8vi",H324="4ti",H324="32mi",H324="Semifinali",H324="Finale"))</f>
        <v>#REF!</v>
      </c>
      <c r="C324" s="73" t="e">
        <f>MAX($C$94:C323)+COUNTIF(G324:N324,$E$40)+AND(G324=$N$38,OR(H324="Barrage",H324="16mi",H324="8vi",H324="4ti",H324="32mi",H324="Semifinali",H324="Finale"))</f>
        <v>#REF!</v>
      </c>
      <c r="D324" s="73" t="e">
        <f>MAX($D$94:D323)+COUNTIF(G324:N324,$E$23)+AND(G324=$N$21,OR(H324="Barrage",H324="16mi",H324="8vi",H324="4ti",H324="32mi",H324="Semifinali",H324="Finale"))</f>
        <v>#REF!</v>
      </c>
      <c r="E324" s="73" t="e">
        <f>MAX($E$94:E323)+COUNTIF(G324:N324,$E$6)+AND(G324=$N$4,OR(H324="Barrage",H324="16mi",H324="8vi",H324="4ti",H324="32mi",H324="Semifinali",H324="Finale"))</f>
        <v>#REF!</v>
      </c>
      <c r="F324" s="58" t="str">
        <f t="shared" si="19"/>
        <v>Turno 5</v>
      </c>
      <c r="G324" s="186" t="s">
        <v>62</v>
      </c>
      <c r="H324" s="186"/>
      <c r="I324" s="186"/>
      <c r="J324" s="186"/>
      <c r="K324" s="186"/>
      <c r="L324" s="186"/>
      <c r="M324" s="186"/>
      <c r="N324" s="186"/>
    </row>
    <row r="325" spans="1:14">
      <c r="A325" s="58" t="e">
        <f>MAX($A$94:A324)+COUNTIF(G325:N325,$E$74)+AND(G325=$N$72,OR(H325="Barrage",H325="16mi",H325="8vi",H325="4ti",H325="32mi",H325="Semifinali",H325="Finale"))</f>
        <v>#REF!</v>
      </c>
      <c r="B325" s="58" t="e">
        <f>MAX($B$94:B324)+COUNTIF(G325:N325,$E$57)+AND(G325=$N$55,OR(H325="Barrage",H325="16mi",H325="8vi",H325="4ti",H325="32mi",H325="Semifinali",H325="Finale"))</f>
        <v>#REF!</v>
      </c>
      <c r="C325" s="73" t="e">
        <f>MAX($C$94:C324)+COUNTIF(G325:N325,$E$40)+AND(G325=$N$38,OR(H325="Barrage",H325="16mi",H325="8vi",H325="4ti",H325="32mi",H325="Semifinali",H325="Finale"))</f>
        <v>#REF!</v>
      </c>
      <c r="D325" s="73" t="e">
        <f>MAX($D$94:D324)+COUNTIF(G325:N325,$E$23)+AND(G325=$N$21,OR(H325="Barrage",H325="16mi",H325="8vi",H325="4ti",H325="32mi",H325="Semifinali",H325="Finale"))</f>
        <v>#REF!</v>
      </c>
      <c r="E325" s="73" t="e">
        <f>MAX($E$94:E324)+COUNTIF(G325:N325,$E$6)+AND(G325=$N$4,OR(H325="Barrage",H325="16mi",H325="8vi",H325="4ti",H325="32mi",H325="Semifinali",H325="Finale"))</f>
        <v>#REF!</v>
      </c>
      <c r="F325" s="58" t="str">
        <f t="shared" si="19"/>
        <v>Turno 5</v>
      </c>
      <c r="G325" s="65"/>
      <c r="H325" s="65"/>
      <c r="I325" s="65"/>
      <c r="J325" s="65"/>
      <c r="K325" s="65"/>
      <c r="L325" s="65"/>
      <c r="M325" s="65"/>
      <c r="N325" s="65"/>
    </row>
    <row r="326" spans="1:14">
      <c r="A326" s="58" t="e">
        <f>MAX($A$94:A325)+COUNTIF(G326:N326,$E$74)+AND(G326=$N$72,OR(H326="Barrage",H326="16mi",H326="8vi",H326="4ti",H326="32mi",H326="Semifinali",H326="Finale"))</f>
        <v>#REF!</v>
      </c>
      <c r="B326" s="58" t="e">
        <f>MAX($B$94:B325)+COUNTIF(G326:N326,$E$57)+AND(G326=$N$55,OR(H326="Barrage",H326="16mi",H326="8vi",H326="4ti",H326="32mi",H326="Semifinali",H326="Finale"))</f>
        <v>#REF!</v>
      </c>
      <c r="C326" s="73" t="e">
        <f>MAX($C$94:C325)+COUNTIF(G326:N326,$E$40)+AND(G326=$N$38,OR(H326="Barrage",H326="16mi",H326="8vi",H326="4ti",H326="32mi",H326="Semifinali",H326="Finale"))</f>
        <v>#REF!</v>
      </c>
      <c r="D326" s="73" t="e">
        <f>MAX($D$94:D325)+COUNTIF(G326:N326,$E$23)+AND(G326=$N$21,OR(H326="Barrage",H326="16mi",H326="8vi",H326="4ti",H326="32mi",H326="Semifinali",H326="Finale"))</f>
        <v>#REF!</v>
      </c>
      <c r="E326" s="73" t="e">
        <f>MAX($E$94:E325)+COUNTIF(G326:N326,$E$6)+AND(G326=$N$4,OR(H326="Barrage",H326="16mi",H326="8vi",H326="4ti",H326="32mi",H326="Semifinali",H326="Finale"))</f>
        <v>#REF!</v>
      </c>
      <c r="F326" s="58" t="str">
        <f t="shared" si="19"/>
        <v>Turno 5</v>
      </c>
      <c r="G326" s="59" t="s">
        <v>21</v>
      </c>
      <c r="H326" s="59"/>
      <c r="I326" s="59" t="s">
        <v>20</v>
      </c>
      <c r="J326" s="59" t="s">
        <v>13</v>
      </c>
      <c r="K326" s="59" t="s">
        <v>14</v>
      </c>
      <c r="L326" s="187" t="s">
        <v>11</v>
      </c>
      <c r="M326" s="187"/>
      <c r="N326" s="59" t="s">
        <v>12</v>
      </c>
    </row>
    <row r="327" spans="1:14">
      <c r="A327" s="58" t="e">
        <f>MAX($A$94:A326)+COUNTIF(G327:N327,$E$74)+AND(G327=$N$72,OR(H327="Barrage",H327="16mi",H327="8vi",H327="4ti",H327="32mi",H327="Semifinali",H327="Finale"))</f>
        <v>#REF!</v>
      </c>
      <c r="B327" s="58" t="e">
        <f>MAX($B$94:B326)+COUNTIF(G327:N327,$E$57)+AND(G327=$N$55,OR(H327="Barrage",H327="16mi",H327="8vi",H327="4ti",H327="32mi",H327="Semifinali",H327="Finale"))</f>
        <v>#REF!</v>
      </c>
      <c r="C327" s="73" t="e">
        <f>MAX($C$94:C326)+COUNTIF(G327:N327,$E$40)+AND(G327=$N$38,OR(H327="Barrage",H327="16mi",H327="8vi",H327="4ti",H327="32mi",H327="Semifinali",H327="Finale"))</f>
        <v>#REF!</v>
      </c>
      <c r="D327" s="73" t="e">
        <f>MAX($D$94:D326)+COUNTIF(G327:N327,$E$23)+AND(G327=$N$21,OR(H327="Barrage",H327="16mi",H327="8vi",H327="4ti",H327="32mi",H327="Semifinali",H327="Finale"))</f>
        <v>#REF!</v>
      </c>
      <c r="E327" s="73" t="e">
        <f>MAX($E$94:E326)+COUNTIF(G327:N327,$E$6)+AND(G327=$N$4,OR(H327="Barrage",H327="16mi",H327="8vi",H327="4ti",H327="32mi",H327="Semifinali",H327="Finale"))</f>
        <v>#REF!</v>
      </c>
      <c r="F327" s="58" t="str">
        <f t="shared" si="19"/>
        <v>Turno 5</v>
      </c>
      <c r="G327" s="65"/>
      <c r="H327" s="65"/>
      <c r="I327" s="65"/>
      <c r="J327" s="65"/>
      <c r="K327" s="65"/>
      <c r="L327" s="65"/>
      <c r="M327" s="65"/>
      <c r="N327" s="65"/>
    </row>
    <row r="328" spans="1:14">
      <c r="A328" s="58" t="e">
        <f>MAX($A$94:A327)+COUNTIF(G328:N328,$E$74)+AND(G328=$N$72,OR(H328="Barrage",H328="16mi",H328="8vi",H328="4ti",H328="32mi",H328="Semifinali",H328="Finale"))</f>
        <v>#REF!</v>
      </c>
      <c r="B328" s="58" t="e">
        <f>MAX($B$94:B327)+COUNTIF(G328:N328,$E$57)+AND(G328=$N$55,OR(H328="Barrage",H328="16mi",H328="8vi",H328="4ti",H328="32mi",H328="Semifinali",H328="Finale"))</f>
        <v>#REF!</v>
      </c>
      <c r="C328" s="73" t="e">
        <f>MAX($C$94:C327)+COUNTIF(G328:N328,$E$40)+AND(G328=$N$38,OR(H328="Barrage",H328="16mi",H328="8vi",H328="4ti",H328="32mi",H328="Semifinali",H328="Finale"))</f>
        <v>#REF!</v>
      </c>
      <c r="D328" s="73" t="e">
        <f>MAX($D$94:D327)+COUNTIF(G328:N328,$E$23)+AND(G328=$N$21,OR(H328="Barrage",H328="16mi",H328="8vi",H328="4ti",H328="32mi",H328="Semifinali",H328="Finale"))</f>
        <v>#REF!</v>
      </c>
      <c r="E328" s="73" t="e">
        <f>MAX($E$94:E327)+COUNTIF(G328:N328,$E$6)+AND(G328=$N$4,OR(H328="Barrage",H328="16mi",H328="8vi",H328="4ti",H328="32mi",H328="Semifinali",H328="Finale"))</f>
        <v>#REF!</v>
      </c>
      <c r="F328" s="58" t="str">
        <f t="shared" si="19"/>
        <v>Turno 5</v>
      </c>
      <c r="G328" s="72" t="e">
        <f>#REF!</f>
        <v>#REF!</v>
      </c>
      <c r="H328" s="60">
        <v>1</v>
      </c>
      <c r="I328" s="60">
        <v>1</v>
      </c>
      <c r="J328" s="66" t="e">
        <f>#REF!</f>
        <v>#REF!</v>
      </c>
      <c r="K328" s="66" t="e">
        <f>#REF!</f>
        <v>#REF!</v>
      </c>
      <c r="L328" s="66"/>
      <c r="M328" s="66"/>
      <c r="N328" s="66" t="e">
        <f>#REF!</f>
        <v>#REF!</v>
      </c>
    </row>
    <row r="329" spans="1:14">
      <c r="A329" s="58" t="e">
        <f>MAX($A$94:A328)+COUNTIF(G329:N329,$E$74)+AND(G329=$N$72,OR(H329="Barrage",H329="16mi",H329="8vi",H329="4ti",H329="32mi",H329="Semifinali",H329="Finale"))</f>
        <v>#REF!</v>
      </c>
      <c r="B329" s="58" t="e">
        <f>MAX($B$94:B328)+COUNTIF(G329:N329,$E$57)+AND(G329=$N$55,OR(H329="Barrage",H329="16mi",H329="8vi",H329="4ti",H329="32mi",H329="Semifinali",H329="Finale"))</f>
        <v>#REF!</v>
      </c>
      <c r="C329" s="73" t="e">
        <f>MAX($C$94:C328)+COUNTIF(G329:N329,$E$40)+AND(G329=$N$38,OR(H329="Barrage",H329="16mi",H329="8vi",H329="4ti",H329="32mi",H329="Semifinali",H329="Finale"))</f>
        <v>#REF!</v>
      </c>
      <c r="D329" s="73" t="e">
        <f>MAX($D$94:D328)+COUNTIF(G329:N329,$E$23)+AND(G329=$N$21,OR(H329="Barrage",H329="16mi",H329="8vi",H329="4ti",H329="32mi",H329="Semifinali",H329="Finale"))</f>
        <v>#REF!</v>
      </c>
      <c r="E329" s="73" t="e">
        <f>MAX($E$94:E328)+COUNTIF(G329:N329,$E$6)+AND(G329=$N$4,OR(H329="Barrage",H329="16mi",H329="8vi",H329="4ti",H329="32mi",H329="Semifinali",H329="Finale"))</f>
        <v>#REF!</v>
      </c>
      <c r="F329" s="58" t="str">
        <f t="shared" si="19"/>
        <v>Turno 5</v>
      </c>
      <c r="G329" s="72" t="e">
        <f>#REF!</f>
        <v>#REF!</v>
      </c>
      <c r="H329" s="60">
        <v>1</v>
      </c>
      <c r="I329" s="60">
        <v>2</v>
      </c>
      <c r="J329" s="66" t="e">
        <f>#REF!</f>
        <v>#REF!</v>
      </c>
      <c r="K329" s="66" t="e">
        <f>#REF!</f>
        <v>#REF!</v>
      </c>
      <c r="L329" s="66"/>
      <c r="M329" s="66"/>
      <c r="N329" s="66" t="e">
        <f>#REF!</f>
        <v>#REF!</v>
      </c>
    </row>
    <row r="330" spans="1:14">
      <c r="A330" s="58" t="e">
        <f>MAX($A$94:A329)+COUNTIF(G330:N330,$E$74)+AND(G330=$N$72,OR(H330="Barrage",H330="16mi",H330="8vi",H330="4ti",H330="32mi",H330="Semifinali",H330="Finale"))</f>
        <v>#REF!</v>
      </c>
      <c r="B330" s="58" t="e">
        <f>MAX($B$94:B329)+COUNTIF(G330:N330,$E$57)+AND(G330=$N$55,OR(H330="Barrage",H330="16mi",H330="8vi",H330="4ti",H330="32mi",H330="Semifinali",H330="Finale"))</f>
        <v>#REF!</v>
      </c>
      <c r="C330" s="73" t="e">
        <f>MAX($C$94:C329)+COUNTIF(G330:N330,$E$40)+AND(G330=$N$38,OR(H330="Barrage",H330="16mi",H330="8vi",H330="4ti",H330="32mi",H330="Semifinali",H330="Finale"))</f>
        <v>#REF!</v>
      </c>
      <c r="D330" s="73" t="e">
        <f>MAX($D$94:D329)+COUNTIF(G330:N330,$E$23)+AND(G330=$N$21,OR(H330="Barrage",H330="16mi",H330="8vi",H330="4ti",H330="32mi",H330="Semifinali",H330="Finale"))</f>
        <v>#REF!</v>
      </c>
      <c r="E330" s="73" t="e">
        <f>MAX($E$94:E329)+COUNTIF(G330:N330,$E$6)+AND(G330=$N$4,OR(H330="Barrage",H330="16mi",H330="8vi",H330="4ti",H330="32mi",H330="Semifinali",H330="Finale"))</f>
        <v>#REF!</v>
      </c>
      <c r="F330" s="58" t="str">
        <f t="shared" si="19"/>
        <v>Turno 5</v>
      </c>
      <c r="G330" s="72" t="e">
        <f>#REF!</f>
        <v>#REF!</v>
      </c>
      <c r="H330" s="60">
        <v>2</v>
      </c>
      <c r="I330" s="60">
        <v>3</v>
      </c>
      <c r="J330" s="66" t="e">
        <f>#REF!</f>
        <v>#REF!</v>
      </c>
      <c r="K330" s="66" t="e">
        <f>#REF!</f>
        <v>#REF!</v>
      </c>
      <c r="L330" s="66"/>
      <c r="M330" s="66"/>
      <c r="N330" s="66" t="e">
        <f>#REF!</f>
        <v>#REF!</v>
      </c>
    </row>
    <row r="331" spans="1:14">
      <c r="A331" s="58" t="e">
        <f>MAX($A$94:A330)+COUNTIF(G331:N331,$E$74)+AND(G331=$N$72,OR(H331="Barrage",H331="16mi",H331="8vi",H331="4ti",H331="32mi",H331="Semifinali",H331="Finale"))</f>
        <v>#REF!</v>
      </c>
      <c r="B331" s="58" t="e">
        <f>MAX($B$94:B330)+COUNTIF(G331:N331,$E$57)+AND(G331=$N$55,OR(H331="Barrage",H331="16mi",H331="8vi",H331="4ti",H331="32mi",H331="Semifinali",H331="Finale"))</f>
        <v>#REF!</v>
      </c>
      <c r="C331" s="73" t="e">
        <f>MAX($C$94:C330)+COUNTIF(G331:N331,$E$40)+AND(G331=$N$38,OR(H331="Barrage",H331="16mi",H331="8vi",H331="4ti",H331="32mi",H331="Semifinali",H331="Finale"))</f>
        <v>#REF!</v>
      </c>
      <c r="D331" s="73" t="e">
        <f>MAX($D$94:D330)+COUNTIF(G331:N331,$E$23)+AND(G331=$N$21,OR(H331="Barrage",H331="16mi",H331="8vi",H331="4ti",H331="32mi",H331="Semifinali",H331="Finale"))</f>
        <v>#REF!</v>
      </c>
      <c r="E331" s="73" t="e">
        <f>MAX($E$94:E330)+COUNTIF(G331:N331,$E$6)+AND(G331=$N$4,OR(H331="Barrage",H331="16mi",H331="8vi",H331="4ti",H331="32mi",H331="Semifinali",H331="Finale"))</f>
        <v>#REF!</v>
      </c>
      <c r="F331" s="58" t="str">
        <f t="shared" si="19"/>
        <v>Turno 5</v>
      </c>
      <c r="G331" s="72" t="e">
        <f>#REF!</f>
        <v>#REF!</v>
      </c>
      <c r="H331" s="67">
        <v>2</v>
      </c>
      <c r="I331" s="60">
        <v>4</v>
      </c>
      <c r="J331" s="66" t="e">
        <f>#REF!</f>
        <v>#REF!</v>
      </c>
      <c r="K331" s="66" t="e">
        <f>#REF!</f>
        <v>#REF!</v>
      </c>
      <c r="L331" s="66"/>
      <c r="M331" s="66"/>
      <c r="N331" s="66" t="e">
        <f>#REF!</f>
        <v>#REF!</v>
      </c>
    </row>
    <row r="332" spans="1:14">
      <c r="A332" s="58" t="e">
        <f>MAX($A$94:A331)+COUNTIF(G332:N332,$E$74)+AND(G332=$N$72,OR(H332="Barrage",H332="16mi",H332="8vi",H332="4ti",H332="32mi",H332="Semifinali",H332="Finale"))</f>
        <v>#REF!</v>
      </c>
      <c r="B332" s="58" t="e">
        <f>MAX($B$94:B331)+COUNTIF(G332:N332,$E$57)+AND(G332=$N$55,OR(H332="Barrage",H332="16mi",H332="8vi",H332="4ti",H332="32mi",H332="Semifinali",H332="Finale"))</f>
        <v>#REF!</v>
      </c>
      <c r="C332" s="73" t="e">
        <f>MAX($C$94:C331)+COUNTIF(G332:N332,$E$40)+AND(G332=$N$38,OR(H332="Barrage",H332="16mi",H332="8vi",H332="4ti",H332="32mi",H332="Semifinali",H332="Finale"))</f>
        <v>#REF!</v>
      </c>
      <c r="D332" s="73" t="e">
        <f>MAX($D$94:D331)+COUNTIF(G332:N332,$E$23)+AND(G332=$N$21,OR(H332="Barrage",H332="16mi",H332="8vi",H332="4ti",H332="32mi",H332="Semifinali",H332="Finale"))</f>
        <v>#REF!</v>
      </c>
      <c r="E332" s="73" t="e">
        <f>MAX($E$94:E331)+COUNTIF(G332:N332,$E$6)+AND(G332=$N$4,OR(H332="Barrage",H332="16mi",H332="8vi",H332="4ti",H332="32mi",H332="Semifinali",H332="Finale"))</f>
        <v>#REF!</v>
      </c>
      <c r="F332" s="58" t="str">
        <f t="shared" si="19"/>
        <v>Turno 5</v>
      </c>
      <c r="G332" s="72" t="e">
        <f>#REF!</f>
        <v>#REF!</v>
      </c>
      <c r="H332" s="67">
        <v>3</v>
      </c>
      <c r="I332" s="60">
        <v>5</v>
      </c>
      <c r="J332" s="66" t="e">
        <f>#REF!</f>
        <v>#REF!</v>
      </c>
      <c r="K332" s="66" t="e">
        <f>#REF!</f>
        <v>#REF!</v>
      </c>
      <c r="L332" s="66"/>
      <c r="M332" s="66"/>
      <c r="N332" s="66" t="e">
        <f>#REF!</f>
        <v>#REF!</v>
      </c>
    </row>
    <row r="333" spans="1:14">
      <c r="A333" s="58" t="e">
        <f>MAX($A$94:A332)+COUNTIF(G333:N333,$E$74)+AND(G333=$N$72,OR(H333="Barrage",H333="16mi",H333="8vi",H333="4ti",H333="32mi",H333="Semifinali",H333="Finale"))</f>
        <v>#REF!</v>
      </c>
      <c r="B333" s="58" t="e">
        <f>MAX($B$94:B332)+COUNTIF(G333:N333,$E$57)+AND(G333=$N$55,OR(H333="Barrage",H333="16mi",H333="8vi",H333="4ti",H333="32mi",H333="Semifinali",H333="Finale"))</f>
        <v>#REF!</v>
      </c>
      <c r="C333" s="73" t="e">
        <f>MAX($C$94:C332)+COUNTIF(G333:N333,$E$40)+AND(G333=$N$38,OR(H333="Barrage",H333="16mi",H333="8vi",H333="4ti",H333="32mi",H333="Semifinali",H333="Finale"))</f>
        <v>#REF!</v>
      </c>
      <c r="D333" s="73" t="e">
        <f>MAX($D$94:D332)+COUNTIF(G333:N333,$E$23)+AND(G333=$N$21,OR(H333="Barrage",H333="16mi",H333="8vi",H333="4ti",H333="32mi",H333="Semifinali",H333="Finale"))</f>
        <v>#REF!</v>
      </c>
      <c r="E333" s="73" t="e">
        <f>MAX($E$94:E332)+COUNTIF(G333:N333,$E$6)+AND(G333=$N$4,OR(H333="Barrage",H333="16mi",H333="8vi",H333="4ti",H333="32mi",H333="Semifinali",H333="Finale"))</f>
        <v>#REF!</v>
      </c>
      <c r="F333" s="58" t="str">
        <f t="shared" si="19"/>
        <v>Turno 5</v>
      </c>
      <c r="G333" s="72" t="e">
        <f>#REF!</f>
        <v>#REF!</v>
      </c>
      <c r="H333" s="67">
        <v>3</v>
      </c>
      <c r="I333" s="60">
        <v>6</v>
      </c>
      <c r="J333" s="66" t="e">
        <f>#REF!</f>
        <v>#REF!</v>
      </c>
      <c r="K333" s="66" t="e">
        <f>#REF!</f>
        <v>#REF!</v>
      </c>
      <c r="L333" s="66"/>
      <c r="M333" s="66"/>
      <c r="N333" s="66" t="e">
        <f>#REF!</f>
        <v>#REF!</v>
      </c>
    </row>
    <row r="334" spans="1:14">
      <c r="A334" s="58" t="e">
        <f>MAX($A$94:A333)+COUNTIF(G334:N334,$E$74)+AND(G334=$N$72,OR(H334="Barrage",H334="16mi",H334="8vi",H334="4ti",H334="32mi",H334="Semifinali",H334="Finale"))</f>
        <v>#REF!</v>
      </c>
      <c r="B334" s="58" t="e">
        <f>MAX($B$94:B333)+COUNTIF(G334:N334,$E$57)+AND(G334=$N$55,OR(H334="Barrage",H334="16mi",H334="8vi",H334="4ti",H334="32mi",H334="Semifinali",H334="Finale"))</f>
        <v>#REF!</v>
      </c>
      <c r="C334" s="73" t="e">
        <f>MAX($C$94:C333)+COUNTIF(G334:N334,$E$40)+AND(G334=$N$38,OR(H334="Barrage",H334="16mi",H334="8vi",H334="4ti",H334="32mi",H334="Semifinali",H334="Finale"))</f>
        <v>#REF!</v>
      </c>
      <c r="D334" s="73" t="e">
        <f>MAX($D$94:D333)+COUNTIF(G334:N334,$E$23)+AND(G334=$N$21,OR(H334="Barrage",H334="16mi",H334="8vi",H334="4ti",H334="32mi",H334="Semifinali",H334="Finale"))</f>
        <v>#REF!</v>
      </c>
      <c r="E334" s="73" t="e">
        <f>MAX($E$94:E333)+COUNTIF(G334:N334,$E$6)+AND(G334=$N$4,OR(H334="Barrage",H334="16mi",H334="8vi",H334="4ti",H334="32mi",H334="Semifinali",H334="Finale"))</f>
        <v>#REF!</v>
      </c>
      <c r="F334" s="58" t="str">
        <f t="shared" si="19"/>
        <v>Turno 5</v>
      </c>
      <c r="G334" s="72" t="e">
        <f>#REF!</f>
        <v>#REF!</v>
      </c>
      <c r="H334" s="67">
        <v>4</v>
      </c>
      <c r="I334" s="60">
        <v>7</v>
      </c>
      <c r="J334" s="66" t="e">
        <f>#REF!</f>
        <v>#REF!</v>
      </c>
      <c r="K334" s="66" t="e">
        <f>#REF!</f>
        <v>#REF!</v>
      </c>
      <c r="L334" s="66"/>
      <c r="M334" s="66"/>
      <c r="N334" s="66" t="e">
        <f>#REF!</f>
        <v>#REF!</v>
      </c>
    </row>
    <row r="335" spans="1:14">
      <c r="A335" s="58" t="e">
        <f>MAX($A$94:A334)+COUNTIF(G335:N335,$E$74)+AND(G335=$N$72,OR(H335="Barrage",H335="16mi",H335="8vi",H335="4ti",H335="32mi",H335="Semifinali",H335="Finale"))</f>
        <v>#REF!</v>
      </c>
      <c r="B335" s="58" t="e">
        <f>MAX($B$94:B334)+COUNTIF(G335:N335,$E$57)+AND(G335=$N$55,OR(H335="Barrage",H335="16mi",H335="8vi",H335="4ti",H335="32mi",H335="Semifinali",H335="Finale"))</f>
        <v>#REF!</v>
      </c>
      <c r="C335" s="73" t="e">
        <f>MAX($C$94:C334)+COUNTIF(G335:N335,$E$40)+AND(G335=$N$38,OR(H335="Barrage",H335="16mi",H335="8vi",H335="4ti",H335="32mi",H335="Semifinali",H335="Finale"))</f>
        <v>#REF!</v>
      </c>
      <c r="D335" s="73" t="e">
        <f>MAX($D$94:D334)+COUNTIF(G335:N335,$E$23)+AND(G335=$N$21,OR(H335="Barrage",H335="16mi",H335="8vi",H335="4ti",H335="32mi",H335="Semifinali",H335="Finale"))</f>
        <v>#REF!</v>
      </c>
      <c r="E335" s="73" t="e">
        <f>MAX($E$94:E334)+COUNTIF(G335:N335,$E$6)+AND(G335=$N$4,OR(H335="Barrage",H335="16mi",H335="8vi",H335="4ti",H335="32mi",H335="Semifinali",H335="Finale"))</f>
        <v>#REF!</v>
      </c>
      <c r="F335" s="58" t="str">
        <f t="shared" si="19"/>
        <v>Turno 5</v>
      </c>
      <c r="G335" s="72" t="e">
        <f>#REF!</f>
        <v>#REF!</v>
      </c>
      <c r="H335" s="67">
        <v>4</v>
      </c>
      <c r="I335" s="60">
        <v>8</v>
      </c>
      <c r="J335" s="66" t="e">
        <f>#REF!</f>
        <v>#REF!</v>
      </c>
      <c r="K335" s="66" t="e">
        <f>#REF!</f>
        <v>#REF!</v>
      </c>
      <c r="L335" s="66"/>
      <c r="M335" s="66"/>
      <c r="N335" s="66" t="e">
        <f>#REF!</f>
        <v>#REF!</v>
      </c>
    </row>
    <row r="336" spans="1:14">
      <c r="A336" s="58" t="e">
        <f>MAX($A$94:A335)+COUNTIF(G336:N336,$E$74)+AND(G336=$N$72,OR(H336="Barrage",H336="16mi",H336="8vi",H336="4ti",H336="32mi",H336="Semifinali",H336="Finale"))</f>
        <v>#REF!</v>
      </c>
      <c r="B336" s="58" t="e">
        <f>MAX($B$94:B335)+COUNTIF(G336:N336,$E$57)+AND(G336=$N$55,OR(H336="Barrage",H336="16mi",H336="8vi",H336="4ti",H336="32mi",H336="Semifinali",H336="Finale"))</f>
        <v>#REF!</v>
      </c>
      <c r="C336" s="73" t="e">
        <f>MAX($C$94:C335)+COUNTIF(G336:N336,$E$40)+AND(G336=$N$38,OR(H336="Barrage",H336="16mi",H336="8vi",H336="4ti",H336="32mi",H336="Semifinali",H336="Finale"))</f>
        <v>#REF!</v>
      </c>
      <c r="D336" s="73" t="e">
        <f>MAX($D$94:D335)+COUNTIF(G336:N336,$E$23)+AND(G336=$N$21,OR(H336="Barrage",H336="16mi",H336="8vi",H336="4ti",H336="32mi",H336="Semifinali",H336="Finale"))</f>
        <v>#REF!</v>
      </c>
      <c r="E336" s="73" t="e">
        <f>MAX($E$94:E335)+COUNTIF(G336:N336,$E$6)+AND(G336=$N$4,OR(H336="Barrage",H336="16mi",H336="8vi",H336="4ti",H336="32mi",H336="Semifinali",H336="Finale"))</f>
        <v>#REF!</v>
      </c>
      <c r="F336" s="58" t="str">
        <f t="shared" si="19"/>
        <v>Turno 5</v>
      </c>
      <c r="G336" s="72" t="e">
        <f>#REF!</f>
        <v>#REF!</v>
      </c>
      <c r="H336" s="67">
        <v>5</v>
      </c>
      <c r="I336" s="60">
        <v>9</v>
      </c>
      <c r="J336" s="66" t="e">
        <f>#REF!</f>
        <v>#REF!</v>
      </c>
      <c r="K336" s="66" t="e">
        <f>#REF!</f>
        <v>#REF!</v>
      </c>
      <c r="L336" s="66"/>
      <c r="M336" s="66"/>
      <c r="N336" s="66" t="e">
        <f>#REF!</f>
        <v>#REF!</v>
      </c>
    </row>
    <row r="337" spans="1:14">
      <c r="A337" s="58" t="e">
        <f>MAX($A$94:A336)+COUNTIF(G337:N337,$E$74)+AND(G337=$N$72,OR(H337="Barrage",H337="16mi",H337="8vi",H337="4ti",H337="32mi",H337="Semifinali",H337="Finale"))</f>
        <v>#REF!</v>
      </c>
      <c r="B337" s="58" t="e">
        <f>MAX($B$94:B336)+COUNTIF(G337:N337,$E$57)+AND(G337=$N$55,OR(H337="Barrage",H337="16mi",H337="8vi",H337="4ti",H337="32mi",H337="Semifinali",H337="Finale"))</f>
        <v>#REF!</v>
      </c>
      <c r="C337" s="73" t="e">
        <f>MAX($C$94:C336)+COUNTIF(G337:N337,$E$40)+AND(G337=$N$38,OR(H337="Barrage",H337="16mi",H337="8vi",H337="4ti",H337="32mi",H337="Semifinali",H337="Finale"))</f>
        <v>#REF!</v>
      </c>
      <c r="D337" s="73" t="e">
        <f>MAX($D$94:D336)+COUNTIF(G337:N337,$E$23)+AND(G337=$N$21,OR(H337="Barrage",H337="16mi",H337="8vi",H337="4ti",H337="32mi",H337="Semifinali",H337="Finale"))</f>
        <v>#REF!</v>
      </c>
      <c r="E337" s="73" t="e">
        <f>MAX($E$94:E336)+COUNTIF(G337:N337,$E$6)+AND(G337=$N$4,OR(H337="Barrage",H337="16mi",H337="8vi",H337="4ti",H337="32mi",H337="Semifinali",H337="Finale"))</f>
        <v>#REF!</v>
      </c>
      <c r="F337" s="58" t="str">
        <f t="shared" si="19"/>
        <v>Turno 5</v>
      </c>
      <c r="G337" s="72" t="e">
        <f>#REF!</f>
        <v>#REF!</v>
      </c>
      <c r="H337" s="67">
        <v>5</v>
      </c>
      <c r="I337" s="60">
        <v>10</v>
      </c>
      <c r="J337" s="66" t="e">
        <f>#REF!</f>
        <v>#REF!</v>
      </c>
      <c r="K337" s="66" t="e">
        <f>#REF!</f>
        <v>#REF!</v>
      </c>
      <c r="L337" s="66"/>
      <c r="M337" s="66"/>
      <c r="N337" s="66" t="e">
        <f>#REF!</f>
        <v>#REF!</v>
      </c>
    </row>
    <row r="338" spans="1:14">
      <c r="A338" s="58" t="e">
        <f>MAX($A$94:A337)+COUNTIF(G338:N338,$E$74)+AND(G338=$N$72,OR(H338="Barrage",H338="16mi",H338="8vi",H338="4ti",H338="32mi",H338="Semifinali",H338="Finale"))</f>
        <v>#REF!</v>
      </c>
      <c r="B338" s="58" t="e">
        <f>MAX($B$94:B337)+COUNTIF(G338:N338,$E$57)+AND(G338=$N$55,OR(H338="Barrage",H338="16mi",H338="8vi",H338="4ti",H338="32mi",H338="Semifinali",H338="Finale"))</f>
        <v>#REF!</v>
      </c>
      <c r="C338" s="73" t="e">
        <f>MAX($C$94:C337)+COUNTIF(G338:N338,$E$40)+AND(G338=$N$38,OR(H338="Barrage",H338="16mi",H338="8vi",H338="4ti",H338="32mi",H338="Semifinali",H338="Finale"))</f>
        <v>#REF!</v>
      </c>
      <c r="D338" s="73" t="e">
        <f>MAX($D$94:D337)+COUNTIF(G338:N338,$E$23)+AND(G338=$N$21,OR(H338="Barrage",H338="16mi",H338="8vi",H338="4ti",H338="32mi",H338="Semifinali",H338="Finale"))</f>
        <v>#REF!</v>
      </c>
      <c r="E338" s="73" t="e">
        <f>MAX($E$94:E337)+COUNTIF(G338:N338,$E$6)+AND(G338=$N$4,OR(H338="Barrage",H338="16mi",H338="8vi",H338="4ti",H338="32mi",H338="Semifinali",H338="Finale"))</f>
        <v>#REF!</v>
      </c>
      <c r="F338" s="58" t="str">
        <f t="shared" si="19"/>
        <v>Turno 5</v>
      </c>
      <c r="G338" s="72" t="e">
        <f>#REF!</f>
        <v>#REF!</v>
      </c>
      <c r="H338" s="67">
        <v>6</v>
      </c>
      <c r="I338" s="60">
        <v>11</v>
      </c>
      <c r="J338" s="66" t="e">
        <f>#REF!</f>
        <v>#REF!</v>
      </c>
      <c r="K338" s="66" t="e">
        <f>#REF!</f>
        <v>#REF!</v>
      </c>
      <c r="L338" s="66"/>
      <c r="M338" s="66"/>
      <c r="N338" s="66" t="e">
        <f>#REF!</f>
        <v>#REF!</v>
      </c>
    </row>
    <row r="339" spans="1:14">
      <c r="A339" s="58" t="e">
        <f>MAX($A$94:A338)+COUNTIF(G339:N339,$E$74)+AND(G339=$N$72,OR(H339="Barrage",H339="16mi",H339="8vi",H339="4ti",H339="32mi",H339="Semifinali",H339="Finale"))</f>
        <v>#REF!</v>
      </c>
      <c r="B339" s="58" t="e">
        <f>MAX($B$94:B338)+COUNTIF(G339:N339,$E$57)+AND(G339=$N$55,OR(H339="Barrage",H339="16mi",H339="8vi",H339="4ti",H339="32mi",H339="Semifinali",H339="Finale"))</f>
        <v>#REF!</v>
      </c>
      <c r="C339" s="73" t="e">
        <f>MAX($C$94:C338)+COUNTIF(G339:N339,$E$40)+AND(G339=$N$38,OR(H339="Barrage",H339="16mi",H339="8vi",H339="4ti",H339="32mi",H339="Semifinali",H339="Finale"))</f>
        <v>#REF!</v>
      </c>
      <c r="D339" s="73" t="e">
        <f>MAX($D$94:D338)+COUNTIF(G339:N339,$E$23)+AND(G339=$N$21,OR(H339="Barrage",H339="16mi",H339="8vi",H339="4ti",H339="32mi",H339="Semifinali",H339="Finale"))</f>
        <v>#REF!</v>
      </c>
      <c r="E339" s="73" t="e">
        <f>MAX($E$94:E338)+COUNTIF(G339:N339,$E$6)+AND(G339=$N$4,OR(H339="Barrage",H339="16mi",H339="8vi",H339="4ti",H339="32mi",H339="Semifinali",H339="Finale"))</f>
        <v>#REF!</v>
      </c>
      <c r="F339" s="58" t="str">
        <f t="shared" si="19"/>
        <v>Turno 5</v>
      </c>
      <c r="G339" s="72" t="e">
        <f>#REF!</f>
        <v>#REF!</v>
      </c>
      <c r="H339" s="67">
        <v>6</v>
      </c>
      <c r="I339" s="60">
        <v>12</v>
      </c>
      <c r="J339" s="66" t="e">
        <f>#REF!</f>
        <v>#REF!</v>
      </c>
      <c r="K339" s="66" t="e">
        <f>#REF!</f>
        <v>#REF!</v>
      </c>
      <c r="L339" s="66"/>
      <c r="M339" s="66"/>
      <c r="N339" s="66" t="e">
        <f>#REF!</f>
        <v>#REF!</v>
      </c>
    </row>
    <row r="340" spans="1:14">
      <c r="A340" s="58" t="e">
        <f>MAX($A$94:A339)+COUNTIF(G340:N340,$E$74)+AND(G340=$N$72,OR(H340="Barrage",H340="16mi",H340="8vi",H340="4ti",H340="32mi",H340="Semifinali",H340="Finale"))</f>
        <v>#REF!</v>
      </c>
      <c r="B340" s="58" t="e">
        <f>MAX($B$94:B339)+COUNTIF(G340:N340,$E$57)+AND(G340=$N$55,OR(H340="Barrage",H340="16mi",H340="8vi",H340="4ti",H340="32mi",H340="Semifinali",H340="Finale"))</f>
        <v>#REF!</v>
      </c>
      <c r="C340" s="73" t="e">
        <f>MAX($C$94:C339)+COUNTIF(G340:N340,$E$40)+AND(G340=$N$38,OR(H340="Barrage",H340="16mi",H340="8vi",H340="4ti",H340="32mi",H340="Semifinali",H340="Finale"))</f>
        <v>#REF!</v>
      </c>
      <c r="D340" s="73" t="e">
        <f>MAX($D$94:D339)+COUNTIF(G340:N340,$E$23)+AND(G340=$N$21,OR(H340="Barrage",H340="16mi",H340="8vi",H340="4ti",H340="32mi",H340="Semifinali",H340="Finale"))</f>
        <v>#REF!</v>
      </c>
      <c r="E340" s="73" t="e">
        <f>MAX($E$94:E339)+COUNTIF(G340:N340,$E$6)+AND(G340=$N$4,OR(H340="Barrage",H340="16mi",H340="8vi",H340="4ti",H340="32mi",H340="Semifinali",H340="Finale"))</f>
        <v>#REF!</v>
      </c>
      <c r="F340" s="58" t="str">
        <f t="shared" si="19"/>
        <v>Turno 5</v>
      </c>
      <c r="G340" s="61" t="e">
        <f>#REF!</f>
        <v>#REF!</v>
      </c>
      <c r="H340" s="67">
        <v>1</v>
      </c>
      <c r="I340" s="60">
        <v>13</v>
      </c>
      <c r="J340" s="66" t="str">
        <f>Esordienti!A15</f>
        <v>LO PRESTI RICCARDO</v>
      </c>
      <c r="K340" s="66" t="str">
        <f>Esordienti!B15</f>
        <v>DURANTE DAVIDE</v>
      </c>
      <c r="L340" s="66"/>
      <c r="M340" s="66"/>
      <c r="N340" s="66">
        <f>Esordienti!$N$15</f>
        <v>0</v>
      </c>
    </row>
    <row r="341" spans="1:14">
      <c r="A341" s="58" t="e">
        <f>MAX($A$94:A340)+COUNTIF(G341:N341,$E$74)+AND(G341=$N$72,OR(H341="Barrage",H341="16mi",H341="8vi",H341="4ti",H341="32mi",H341="Semifinali",H341="Finale"))</f>
        <v>#REF!</v>
      </c>
      <c r="B341" s="58" t="e">
        <f>MAX($B$94:B340)+COUNTIF(G341:N341,$E$57)+AND(G341=$N$55,OR(H341="Barrage",H341="16mi",H341="8vi",H341="4ti",H341="32mi",H341="Semifinali",H341="Finale"))</f>
        <v>#REF!</v>
      </c>
      <c r="C341" s="73" t="e">
        <f>MAX($C$94:C340)+COUNTIF(G341:N341,$E$40)+AND(G341=$N$38,OR(H341="Barrage",H341="16mi",H341="8vi",H341="4ti",H341="32mi",H341="Semifinali",H341="Finale"))</f>
        <v>#REF!</v>
      </c>
      <c r="D341" s="73" t="e">
        <f>MAX($D$94:D340)+COUNTIF(G341:N341,$E$23)+AND(G341=$N$21,OR(H341="Barrage",H341="16mi",H341="8vi",H341="4ti",H341="32mi",H341="Semifinali",H341="Finale"))</f>
        <v>#REF!</v>
      </c>
      <c r="E341" s="73" t="e">
        <f>MAX($E$94:E340)+COUNTIF(G341:N341,$E$6)+AND(G341=$N$4,OR(H341="Barrage",H341="16mi",H341="8vi",H341="4ti",H341="32mi",H341="Semifinali",H341="Finale"))</f>
        <v>#REF!</v>
      </c>
      <c r="F341" s="58" t="str">
        <f t="shared" si="19"/>
        <v>Turno 5</v>
      </c>
      <c r="G341" s="61" t="e">
        <f>#REF!</f>
        <v>#REF!</v>
      </c>
      <c r="H341" s="67">
        <v>2</v>
      </c>
      <c r="I341" s="60">
        <v>14</v>
      </c>
      <c r="J341" s="66" t="str">
        <f>Esordienti!A26</f>
        <v>AMATA BIAGIO</v>
      </c>
      <c r="K341" s="66" t="str">
        <f>Esordienti!B26</f>
        <v>FONTANA ANTONINO</v>
      </c>
      <c r="L341" s="66"/>
      <c r="M341" s="66"/>
      <c r="N341" s="66">
        <f>Esordienti!$N$26</f>
        <v>0</v>
      </c>
    </row>
    <row r="342" spans="1:14">
      <c r="A342" s="58" t="e">
        <f>MAX($A$94:A341)+COUNTIF(G342:N342,$E$74)+AND(G342=$N$72,OR(H342="Barrage",H342="16mi",H342="8vi",H342="4ti",H342="32mi",H342="Semifinali",H342="Finale"))</f>
        <v>#REF!</v>
      </c>
      <c r="B342" s="58" t="e">
        <f>MAX($B$94:B341)+COUNTIF(G342:N342,$E$57)+AND(G342=$N$55,OR(H342="Barrage",H342="16mi",H342="8vi",H342="4ti",H342="32mi",H342="Semifinali",H342="Finale"))</f>
        <v>#REF!</v>
      </c>
      <c r="C342" s="73" t="e">
        <f>MAX($C$94:C341)+COUNTIF(G342:N342,$E$40)+AND(G342=$N$38,OR(H342="Barrage",H342="16mi",H342="8vi",H342="4ti",H342="32mi",H342="Semifinali",H342="Finale"))</f>
        <v>#REF!</v>
      </c>
      <c r="D342" s="73" t="e">
        <f>MAX($D$94:D341)+COUNTIF(G342:N342,$E$23)+AND(G342=$N$21,OR(H342="Barrage",H342="16mi",H342="8vi",H342="4ti",H342="32mi",H342="Semifinali",H342="Finale"))</f>
        <v>#REF!</v>
      </c>
      <c r="E342" s="73" t="e">
        <f>MAX($E$94:E341)+COUNTIF(G342:N342,$E$6)+AND(G342=$N$4,OR(H342="Barrage",H342="16mi",H342="8vi",H342="4ti",H342="32mi",H342="Semifinali",H342="Finale"))</f>
        <v>#REF!</v>
      </c>
      <c r="F342" s="58" t="str">
        <f t="shared" si="19"/>
        <v>Turno 5</v>
      </c>
      <c r="G342" s="61" t="e">
        <f>#REF!</f>
        <v>#REF!</v>
      </c>
      <c r="H342" s="67">
        <v>3</v>
      </c>
      <c r="I342" s="60">
        <v>15</v>
      </c>
      <c r="J342" s="66" t="e">
        <f>Esordienti!#REF!</f>
        <v>#REF!</v>
      </c>
      <c r="K342" s="66" t="e">
        <f>Esordienti!#REF!</f>
        <v>#REF!</v>
      </c>
      <c r="L342" s="66"/>
      <c r="M342" s="66"/>
      <c r="N342" s="66" t="e">
        <f>Esordienti!#REF!</f>
        <v>#REF!</v>
      </c>
    </row>
    <row r="343" spans="1:14">
      <c r="A343" s="58" t="e">
        <f>MAX($A$94:A342)+COUNTIF(G343:N343,$E$74)+AND(G343=$N$72,OR(H343="Barrage",H343="16mi",H343="8vi",H343="4ti",H343="32mi",H343="Semifinali",H343="Finale"))</f>
        <v>#REF!</v>
      </c>
      <c r="B343" s="58" t="e">
        <f>MAX($B$94:B342)+COUNTIF(G343:N343,$E$57)+AND(G343=$N$55,OR(H343="Barrage",H343="16mi",H343="8vi",H343="4ti",H343="32mi",H343="Semifinali",H343="Finale"))</f>
        <v>#REF!</v>
      </c>
      <c r="C343" s="73" t="e">
        <f>MAX($C$94:C342)+COUNTIF(G343:N343,$E$40)+AND(G343=$N$38,OR(H343="Barrage",H343="16mi",H343="8vi",H343="4ti",H343="32mi",H343="Semifinali",H343="Finale"))</f>
        <v>#REF!</v>
      </c>
      <c r="D343" s="73" t="e">
        <f>MAX($D$94:D342)+COUNTIF(G343:N343,$E$23)+AND(G343=$N$21,OR(H343="Barrage",H343="16mi",H343="8vi",H343="4ti",H343="32mi",H343="Semifinali",H343="Finale"))</f>
        <v>#REF!</v>
      </c>
      <c r="E343" s="73" t="e">
        <f>MAX($E$94:E342)+COUNTIF(G343:N343,$E$6)+AND(G343=$N$4,OR(H343="Barrage",H343="16mi",H343="8vi",H343="4ti",H343="32mi",H343="Semifinali",H343="Finale"))</f>
        <v>#REF!</v>
      </c>
      <c r="F343" s="58" t="str">
        <f t="shared" si="19"/>
        <v>Turno 5</v>
      </c>
      <c r="G343" s="61" t="e">
        <f>#REF!</f>
        <v>#REF!</v>
      </c>
      <c r="H343" s="67">
        <v>4</v>
      </c>
      <c r="I343" s="60">
        <v>16</v>
      </c>
      <c r="J343" s="66" t="e">
        <f>Esordienti!#REF!</f>
        <v>#REF!</v>
      </c>
      <c r="K343" s="66" t="e">
        <f>Esordienti!#REF!</f>
        <v>#REF!</v>
      </c>
      <c r="L343" s="66"/>
      <c r="M343" s="66"/>
      <c r="N343" s="66" t="e">
        <f>Esordienti!#REF!</f>
        <v>#REF!</v>
      </c>
    </row>
    <row r="344" spans="1:14">
      <c r="A344" s="58" t="e">
        <f>MAX($A$94:A343)+COUNTIF(G344:N344,$E$74)+AND(G344=$N$72,OR(H344="Barrage",H344="16mi",H344="8vi",H344="4ti",H344="32mi",H344="Semifinali",H344="Finale"))</f>
        <v>#REF!</v>
      </c>
      <c r="B344" s="58" t="e">
        <f>MAX($B$94:B343)+COUNTIF(G344:N344,$E$57)+AND(G344=$N$55,OR(H344="Barrage",H344="16mi",H344="8vi",H344="4ti",H344="32mi",H344="Semifinali",H344="Finale"))</f>
        <v>#REF!</v>
      </c>
      <c r="C344" s="73" t="e">
        <f>MAX($C$94:C343)+COUNTIF(G344:N344,$E$40)+AND(G344=$N$38,OR(H344="Barrage",H344="16mi",H344="8vi",H344="4ti",H344="32mi",H344="Semifinali",H344="Finale"))</f>
        <v>#REF!</v>
      </c>
      <c r="D344" s="73" t="e">
        <f>MAX($D$94:D343)+COUNTIF(G344:N344,$E$23)+AND(G344=$N$21,OR(H344="Barrage",H344="16mi",H344="8vi",H344="4ti",H344="32mi",H344="Semifinali",H344="Finale"))</f>
        <v>#REF!</v>
      </c>
      <c r="E344" s="73" t="e">
        <f>MAX($E$94:E343)+COUNTIF(G344:N344,$E$6)+AND(G344=$N$4,OR(H344="Barrage",H344="16mi",H344="8vi",H344="4ti",H344="32mi",H344="Semifinali",H344="Finale"))</f>
        <v>#REF!</v>
      </c>
      <c r="F344" s="58" t="str">
        <f t="shared" si="19"/>
        <v>Turno 5</v>
      </c>
      <c r="G344" s="61" t="e">
        <f>#REF!</f>
        <v>#REF!</v>
      </c>
      <c r="H344" s="67">
        <v>5</v>
      </c>
      <c r="I344" s="60">
        <v>17</v>
      </c>
      <c r="J344" s="66" t="e">
        <f>Esordienti!#REF!</f>
        <v>#REF!</v>
      </c>
      <c r="K344" s="66" t="e">
        <f>Esordienti!#REF!</f>
        <v>#REF!</v>
      </c>
      <c r="L344" s="66"/>
      <c r="M344" s="66"/>
      <c r="N344" s="66" t="e">
        <f>Esordienti!#REF!</f>
        <v>#REF!</v>
      </c>
    </row>
    <row r="345" spans="1:14">
      <c r="A345" s="58" t="e">
        <f>MAX($A$94:A344)+COUNTIF(G345:N345,$E$74)+AND(G345=$N$72,OR(H345="Barrage",H345="16mi",H345="8vi",H345="4ti",H345="32mi",H345="Semifinali",H345="Finale"))</f>
        <v>#REF!</v>
      </c>
      <c r="B345" s="58" t="e">
        <f>MAX($B$94:B344)+COUNTIF(G345:N345,$E$57)+AND(G345=$N$55,OR(H345="Barrage",H345="16mi",H345="8vi",H345="4ti",H345="32mi",H345="Semifinali",H345="Finale"))</f>
        <v>#REF!</v>
      </c>
      <c r="C345" s="73" t="e">
        <f>MAX($C$94:C344)+COUNTIF(G345:N345,$E$40)+AND(G345=$N$38,OR(H345="Barrage",H345="16mi",H345="8vi",H345="4ti",H345="32mi",H345="Semifinali",H345="Finale"))</f>
        <v>#REF!</v>
      </c>
      <c r="D345" s="73" t="e">
        <f>MAX($D$94:D344)+COUNTIF(G345:N345,$E$23)+AND(G345=$N$21,OR(H345="Barrage",H345="16mi",H345="8vi",H345="4ti",H345="32mi",H345="Semifinali",H345="Finale"))</f>
        <v>#REF!</v>
      </c>
      <c r="E345" s="73" t="e">
        <f>MAX($E$94:E344)+COUNTIF(G345:N345,$E$6)+AND(G345=$N$4,OR(H345="Barrage",H345="16mi",H345="8vi",H345="4ti",H345="32mi",H345="Semifinali",H345="Finale"))</f>
        <v>#REF!</v>
      </c>
      <c r="F345" s="58" t="str">
        <f t="shared" si="19"/>
        <v>Turno 5</v>
      </c>
      <c r="G345" s="61" t="e">
        <f>#REF!</f>
        <v>#REF!</v>
      </c>
      <c r="H345" s="67">
        <v>6</v>
      </c>
      <c r="I345" s="60">
        <v>18</v>
      </c>
      <c r="J345" s="66" t="e">
        <f>Esordienti!#REF!</f>
        <v>#REF!</v>
      </c>
      <c r="K345" s="66" t="e">
        <f>Esordienti!#REF!</f>
        <v>#REF!</v>
      </c>
      <c r="L345" s="66"/>
      <c r="M345" s="66"/>
      <c r="N345" s="66" t="e">
        <f>Esordienti!#REF!</f>
        <v>#REF!</v>
      </c>
    </row>
    <row r="346" spans="1:14">
      <c r="A346" s="58" t="e">
        <f>MAX($A$94:A345)+COUNTIF(G346:N346,$E$74)+AND(G346=$N$72,OR(H346="Barrage",H346="16mi",H346="8vi",H346="4ti",H346="32mi",H346="Semifinali",H346="Finale"))</f>
        <v>#REF!</v>
      </c>
      <c r="B346" s="58" t="e">
        <f>MAX($B$94:B345)+COUNTIF(G346:N346,$E$57)+AND(G346=$N$55,OR(H346="Barrage",H346="16mi",H346="8vi",H346="4ti",H346="32mi",H346="Semifinali",H346="Finale"))</f>
        <v>#REF!</v>
      </c>
      <c r="C346" s="73" t="e">
        <f>MAX($C$94:C345)+COUNTIF(G346:N346,$E$40)+AND(G346=$N$38,OR(H346="Barrage",H346="16mi",H346="8vi",H346="4ti",H346="32mi",H346="Semifinali",H346="Finale"))</f>
        <v>#REF!</v>
      </c>
      <c r="D346" s="73" t="e">
        <f>MAX($D$94:D345)+COUNTIF(G346:N346,$E$23)+AND(G346=$N$21,OR(H346="Barrage",H346="16mi",H346="8vi",H346="4ti",H346="32mi",H346="Semifinali",H346="Finale"))</f>
        <v>#REF!</v>
      </c>
      <c r="E346" s="73" t="e">
        <f>MAX($E$94:E345)+COUNTIF(G346:N346,$E$6)+AND(G346=$N$4,OR(H346="Barrage",H346="16mi",H346="8vi",H346="4ti",H346="32mi",H346="Semifinali",H346="Finale"))</f>
        <v>#REF!</v>
      </c>
      <c r="F346" s="58" t="str">
        <f t="shared" si="19"/>
        <v>Turno 5</v>
      </c>
      <c r="G346" s="61" t="e">
        <f>#REF!</f>
        <v>#REF!</v>
      </c>
      <c r="H346" s="67">
        <v>7</v>
      </c>
      <c r="I346" s="60">
        <v>19</v>
      </c>
      <c r="J346" s="66" t="e">
        <f>Esordienti!#REF!</f>
        <v>#REF!</v>
      </c>
      <c r="K346" s="66" t="e">
        <f>Esordienti!#REF!</f>
        <v>#REF!</v>
      </c>
      <c r="L346" s="66"/>
      <c r="M346" s="66"/>
      <c r="N346" s="66" t="e">
        <f>Esordienti!#REF!</f>
        <v>#REF!</v>
      </c>
    </row>
    <row r="347" spans="1:14">
      <c r="A347" s="58" t="e">
        <f>MAX($A$94:A346)+COUNTIF(G347:N347,$E$74)+AND(G347=$N$72,OR(H347="Barrage",H347="16mi",H347="8vi",H347="4ti",H347="32mi",H347="Semifinali",H347="Finale"))</f>
        <v>#REF!</v>
      </c>
      <c r="B347" s="58" t="e">
        <f>MAX($B$94:B346)+COUNTIF(G347:N347,$E$57)+AND(G347=$N$55,OR(H347="Barrage",H347="16mi",H347="8vi",H347="4ti",H347="32mi",H347="Semifinali",H347="Finale"))</f>
        <v>#REF!</v>
      </c>
      <c r="C347" s="73" t="e">
        <f>MAX($C$94:C346)+COUNTIF(G347:N347,$E$40)+AND(G347=$N$38,OR(H347="Barrage",H347="16mi",H347="8vi",H347="4ti",H347="32mi",H347="Semifinali",H347="Finale"))</f>
        <v>#REF!</v>
      </c>
      <c r="D347" s="73" t="e">
        <f>MAX($D$94:D346)+COUNTIF(G347:N347,$E$23)+AND(G347=$N$21,OR(H347="Barrage",H347="16mi",H347="8vi",H347="4ti",H347="32mi",H347="Semifinali",H347="Finale"))</f>
        <v>#REF!</v>
      </c>
      <c r="E347" s="73" t="e">
        <f>MAX($E$94:E346)+COUNTIF(G347:N347,$E$6)+AND(G347=$N$4,OR(H347="Barrage",H347="16mi",H347="8vi",H347="4ti",H347="32mi",H347="Semifinali",H347="Finale"))</f>
        <v>#REF!</v>
      </c>
      <c r="F347" s="58" t="str">
        <f t="shared" si="19"/>
        <v>Turno 5</v>
      </c>
      <c r="G347" s="61" t="e">
        <f>#REF!</f>
        <v>#REF!</v>
      </c>
      <c r="H347" s="67">
        <v>8</v>
      </c>
      <c r="I347" s="60">
        <v>20</v>
      </c>
      <c r="J347" s="66" t="e">
        <f>Esordienti!#REF!</f>
        <v>#REF!</v>
      </c>
      <c r="K347" s="66" t="e">
        <f>Esordienti!#REF!</f>
        <v>#REF!</v>
      </c>
      <c r="L347" s="66"/>
      <c r="M347" s="66"/>
      <c r="N347" s="66" t="e">
        <f>Esordienti!#REF!</f>
        <v>#REF!</v>
      </c>
    </row>
    <row r="348" spans="1:14">
      <c r="A348" s="58" t="e">
        <f>MAX($A$94:A347)+COUNTIF(G348:N348,$E$74)+AND(G348=$N$72,OR(H348="Barrage",H348="16mi",H348="8vi",H348="4ti",H348="32mi",H348="Semifinali",H348="Finale"))</f>
        <v>#REF!</v>
      </c>
      <c r="B348" s="58" t="e">
        <f>MAX($B$94:B347)+COUNTIF(G348:N348,$E$57)+AND(G348=$N$55,OR(H348="Barrage",H348="16mi",H348="8vi",H348="4ti",H348="32mi",H348="Semifinali",H348="Finale"))</f>
        <v>#REF!</v>
      </c>
      <c r="C348" s="73" t="e">
        <f>MAX($C$94:C347)+COUNTIF(G348:N348,$E$40)+AND(G348=$N$38,OR(H348="Barrage",H348="16mi",H348="8vi",H348="4ti",H348="32mi",H348="Semifinali",H348="Finale"))</f>
        <v>#REF!</v>
      </c>
      <c r="D348" s="73" t="e">
        <f>MAX($D$94:D347)+COUNTIF(G348:N348,$E$23)+AND(G348=$N$21,OR(H348="Barrage",H348="16mi",H348="8vi",H348="4ti",H348="32mi",H348="Semifinali",H348="Finale"))</f>
        <v>#REF!</v>
      </c>
      <c r="E348" s="73" t="e">
        <f>MAX($E$94:E347)+COUNTIF(G348:N348,$E$6)+AND(G348=$N$4,OR(H348="Barrage",H348="16mi",H348="8vi",H348="4ti",H348="32mi",H348="Semifinali",H348="Finale"))</f>
        <v>#REF!</v>
      </c>
      <c r="F348" s="58" t="str">
        <f t="shared" si="19"/>
        <v>Turno 5</v>
      </c>
      <c r="G348" s="61" t="e">
        <f>#REF!</f>
        <v>#REF!</v>
      </c>
      <c r="H348" s="67">
        <v>9</v>
      </c>
      <c r="I348" s="60">
        <v>21</v>
      </c>
      <c r="J348" s="66" t="e">
        <f>Esordienti!#REF!</f>
        <v>#REF!</v>
      </c>
      <c r="K348" s="66" t="e">
        <f>Esordienti!#REF!</f>
        <v>#REF!</v>
      </c>
      <c r="L348" s="66"/>
      <c r="M348" s="66"/>
      <c r="N348" s="66" t="e">
        <f>Esordienti!#REF!</f>
        <v>#REF!</v>
      </c>
    </row>
    <row r="349" spans="1:14">
      <c r="A349" s="58" t="e">
        <f>MAX($A$94:A348)+COUNTIF(G349:N349,$E$74)+AND(G349=$N$72,OR(H349="Barrage",H349="16mi",H349="8vi",H349="4ti",H349="32mi",H349="Semifinali",H349="Finale"))</f>
        <v>#REF!</v>
      </c>
      <c r="B349" s="58" t="e">
        <f>MAX($B$94:B348)+COUNTIF(G349:N349,$E$57)+AND(G349=$N$55,OR(H349="Barrage",H349="16mi",H349="8vi",H349="4ti",H349="32mi",H349="Semifinali",H349="Finale"))</f>
        <v>#REF!</v>
      </c>
      <c r="C349" s="73" t="e">
        <f>MAX($C$94:C348)+COUNTIF(G349:N349,$E$40)+AND(G349=$N$38,OR(H349="Barrage",H349="16mi",H349="8vi",H349="4ti",H349="32mi",H349="Semifinali",H349="Finale"))</f>
        <v>#REF!</v>
      </c>
      <c r="D349" s="73" t="e">
        <f>MAX($D$94:D348)+COUNTIF(G349:N349,$E$23)+AND(G349=$N$21,OR(H349="Barrage",H349="16mi",H349="8vi",H349="4ti",H349="32mi",H349="Semifinali",H349="Finale"))</f>
        <v>#REF!</v>
      </c>
      <c r="E349" s="73" t="e">
        <f>MAX($E$94:E348)+COUNTIF(G349:N349,$E$6)+AND(G349=$N$4,OR(H349="Barrage",H349="16mi",H349="8vi",H349="4ti",H349="32mi",H349="Semifinali",H349="Finale"))</f>
        <v>#REF!</v>
      </c>
      <c r="F349" s="58" t="str">
        <f t="shared" si="19"/>
        <v>Turno 5</v>
      </c>
      <c r="G349" s="61" t="e">
        <f>#REF!</f>
        <v>#REF!</v>
      </c>
      <c r="H349" s="67">
        <v>10</v>
      </c>
      <c r="I349" s="60">
        <v>22</v>
      </c>
      <c r="J349" s="66" t="e">
        <f>Esordienti!#REF!</f>
        <v>#REF!</v>
      </c>
      <c r="K349" s="66" t="e">
        <f>Esordienti!#REF!</f>
        <v>#REF!</v>
      </c>
      <c r="L349" s="66"/>
      <c r="M349" s="66"/>
      <c r="N349" s="66" t="e">
        <f>Esordienti!#REF!</f>
        <v>#REF!</v>
      </c>
    </row>
    <row r="350" spans="1:14">
      <c r="A350" s="58" t="e">
        <f>MAX($A$94:A349)+COUNTIF(G350:N350,$E$74)+AND(G350=$N$72,OR(H350="Barrage",H350="16mi",H350="8vi",H350="4ti",H350="32mi",H350="Semifinali",H350="Finale"))</f>
        <v>#REF!</v>
      </c>
      <c r="B350" s="58" t="e">
        <f>MAX($B$94:B349)+COUNTIF(G350:N350,$E$57)+AND(G350=$N$55,OR(H350="Barrage",H350="16mi",H350="8vi",H350="4ti",H350="32mi",H350="Semifinali",H350="Finale"))</f>
        <v>#REF!</v>
      </c>
      <c r="C350" s="73" t="e">
        <f>MAX($C$94:C349)+COUNTIF(G350:N350,$E$40)+AND(G350=$N$38,OR(H350="Barrage",H350="16mi",H350="8vi",H350="4ti",H350="32mi",H350="Semifinali",H350="Finale"))</f>
        <v>#REF!</v>
      </c>
      <c r="D350" s="73" t="e">
        <f>MAX($D$94:D349)+COUNTIF(G350:N350,$E$23)+AND(G350=$N$21,OR(H350="Barrage",H350="16mi",H350="8vi",H350="4ti",H350="32mi",H350="Semifinali",H350="Finale"))</f>
        <v>#REF!</v>
      </c>
      <c r="E350" s="73" t="e">
        <f>MAX($E$94:E349)+COUNTIF(G350:N350,$E$6)+AND(G350=$N$4,OR(H350="Barrage",H350="16mi",H350="8vi",H350="4ti",H350="32mi",H350="Semifinali",H350="Finale"))</f>
        <v>#REF!</v>
      </c>
      <c r="F350" s="58" t="str">
        <f t="shared" si="19"/>
        <v>Turno 5</v>
      </c>
      <c r="G350" s="61" t="e">
        <f>#REF!</f>
        <v>#REF!</v>
      </c>
      <c r="H350" s="67">
        <v>11</v>
      </c>
      <c r="I350" s="60">
        <v>23</v>
      </c>
      <c r="J350" s="66" t="e">
        <f>Esordienti!#REF!</f>
        <v>#REF!</v>
      </c>
      <c r="K350" s="66" t="e">
        <f>Esordienti!#REF!</f>
        <v>#REF!</v>
      </c>
      <c r="L350" s="66"/>
      <c r="M350" s="66"/>
      <c r="N350" s="66" t="e">
        <f>Esordienti!#REF!</f>
        <v>#REF!</v>
      </c>
    </row>
    <row r="351" spans="1:14">
      <c r="A351" s="58" t="e">
        <f>MAX($A$94:A350)+COUNTIF(G351:N351,$E$74)+AND(G351=$N$72,OR(H351="Barrage",H351="16mi",H351="8vi",H351="4ti",H351="32mi",H351="Semifinali",H351="Finale"))</f>
        <v>#REF!</v>
      </c>
      <c r="B351" s="58" t="e">
        <f>MAX($B$94:B350)+COUNTIF(G351:N351,$E$57)+AND(G351=$N$55,OR(H351="Barrage",H351="16mi",H351="8vi",H351="4ti",H351="32mi",H351="Semifinali",H351="Finale"))</f>
        <v>#REF!</v>
      </c>
      <c r="C351" s="73" t="e">
        <f>MAX($C$94:C350)+COUNTIF(G351:N351,$E$40)+AND(G351=$N$38,OR(H351="Barrage",H351="16mi",H351="8vi",H351="4ti",H351="32mi",H351="Semifinali",H351="Finale"))</f>
        <v>#REF!</v>
      </c>
      <c r="D351" s="73" t="e">
        <f>MAX($D$94:D350)+COUNTIF(G351:N351,$E$23)+AND(G351=$N$21,OR(H351="Barrage",H351="16mi",H351="8vi",H351="4ti",H351="32mi",H351="Semifinali",H351="Finale"))</f>
        <v>#REF!</v>
      </c>
      <c r="E351" s="73" t="e">
        <f>MAX($E$94:E350)+COUNTIF(G351:N351,$E$6)+AND(G351=$N$4,OR(H351="Barrage",H351="16mi",H351="8vi",H351="4ti",H351="32mi",H351="Semifinali",H351="Finale"))</f>
        <v>#REF!</v>
      </c>
      <c r="F351" s="58" t="str">
        <f t="shared" si="19"/>
        <v>Turno 5</v>
      </c>
      <c r="G351" s="61" t="e">
        <f>#REF!</f>
        <v>#REF!</v>
      </c>
      <c r="H351" s="67">
        <v>12</v>
      </c>
      <c r="I351" s="60">
        <v>24</v>
      </c>
      <c r="J351" s="66" t="e">
        <f>Esordienti!#REF!</f>
        <v>#REF!</v>
      </c>
      <c r="K351" s="66" t="e">
        <f>Esordienti!#REF!</f>
        <v>#REF!</v>
      </c>
      <c r="L351" s="66"/>
      <c r="M351" s="66"/>
      <c r="N351" s="66" t="e">
        <f>Esordienti!#REF!</f>
        <v>#REF!</v>
      </c>
    </row>
    <row r="352" spans="1:14">
      <c r="A352" s="58" t="e">
        <f>MAX($A$94:A351)+COUNTIF(G352:N352,$E$74)+AND(G352=$N$72,OR(H352="Barrage",H352="16mi",H352="8vi",H352="4ti",H352="32mi",H352="Semifinali",H352="Finale"))</f>
        <v>#REF!</v>
      </c>
      <c r="B352" s="58" t="e">
        <f>MAX($B$94:B351)+COUNTIF(G352:N352,$E$57)+AND(G352=$N$55,OR(H352="Barrage",H352="16mi",H352="8vi",H352="4ti",H352="32mi",H352="Semifinali",H352="Finale"))</f>
        <v>#REF!</v>
      </c>
      <c r="C352" s="73" t="e">
        <f>MAX($C$94:C351)+COUNTIF(G352:N352,$E$40)+AND(G352=$N$38,OR(H352="Barrage",H352="16mi",H352="8vi",H352="4ti",H352="32mi",H352="Semifinali",H352="Finale"))</f>
        <v>#REF!</v>
      </c>
      <c r="D352" s="73" t="e">
        <f>MAX($D$94:D351)+COUNTIF(G352:N352,$E$23)+AND(G352=$N$21,OR(H352="Barrage",H352="16mi",H352="8vi",H352="4ti",H352="32mi",H352="Semifinali",H352="Finale"))</f>
        <v>#REF!</v>
      </c>
      <c r="E352" s="73" t="e">
        <f>MAX($E$94:E351)+COUNTIF(G352:N352,$E$6)+AND(G352=$N$4,OR(H352="Barrage",H352="16mi",H352="8vi",H352="4ti",H352="32mi",H352="Semifinali",H352="Finale"))</f>
        <v>#REF!</v>
      </c>
      <c r="F352" s="58" t="str">
        <f t="shared" si="19"/>
        <v>Turno 5</v>
      </c>
      <c r="G352" s="61" t="e">
        <f>#REF!</f>
        <v>#REF!</v>
      </c>
      <c r="H352" s="67">
        <v>13</v>
      </c>
      <c r="I352" s="60">
        <v>25</v>
      </c>
      <c r="J352" s="66" t="e">
        <f>Esordienti!#REF!</f>
        <v>#REF!</v>
      </c>
      <c r="K352" s="66" t="e">
        <f>Esordienti!#REF!</f>
        <v>#REF!</v>
      </c>
      <c r="L352" s="66"/>
      <c r="M352" s="66"/>
      <c r="N352" s="66" t="e">
        <f>Esordienti!#REF!</f>
        <v>#REF!</v>
      </c>
    </row>
    <row r="353" spans="1:14">
      <c r="A353" s="58" t="e">
        <f>MAX($A$94:A352)+COUNTIF(G353:N353,$E$74)+AND(G353=$N$72,OR(H353="Barrage",H353="16mi",H353="8vi",H353="4ti",H353="32mi",H353="Semifinali",H353="Finale"))</f>
        <v>#REF!</v>
      </c>
      <c r="B353" s="58" t="e">
        <f>MAX($B$94:B352)+COUNTIF(G353:N353,$E$57)+AND(G353=$N$55,OR(H353="Barrage",H353="16mi",H353="8vi",H353="4ti",H353="32mi",H353="Semifinali",H353="Finale"))</f>
        <v>#REF!</v>
      </c>
      <c r="C353" s="73" t="e">
        <f>MAX($C$94:C352)+COUNTIF(G353:N353,$E$40)+AND(G353=$N$38,OR(H353="Barrage",H353="16mi",H353="8vi",H353="4ti",H353="32mi",H353="Semifinali",H353="Finale"))</f>
        <v>#REF!</v>
      </c>
      <c r="D353" s="73" t="e">
        <f>MAX($D$94:D352)+COUNTIF(G353:N353,$E$23)+AND(G353=$N$21,OR(H353="Barrage",H353="16mi",H353="8vi",H353="4ti",H353="32mi",H353="Semifinali",H353="Finale"))</f>
        <v>#REF!</v>
      </c>
      <c r="E353" s="73" t="e">
        <f>MAX($E$94:E352)+COUNTIF(G353:N353,$E$6)+AND(G353=$N$4,OR(H353="Barrage",H353="16mi",H353="8vi",H353="4ti",H353="32mi",H353="Semifinali",H353="Finale"))</f>
        <v>#REF!</v>
      </c>
      <c r="F353" s="58" t="str">
        <f t="shared" si="19"/>
        <v>Turno 5</v>
      </c>
      <c r="G353" s="61" t="e">
        <f>#REF!</f>
        <v>#REF!</v>
      </c>
      <c r="H353" s="67">
        <v>14</v>
      </c>
      <c r="I353" s="60">
        <v>26</v>
      </c>
      <c r="J353" s="66" t="e">
        <f>Esordienti!#REF!</f>
        <v>#REF!</v>
      </c>
      <c r="K353" s="66" t="e">
        <f>Esordienti!#REF!</f>
        <v>#REF!</v>
      </c>
      <c r="L353" s="66"/>
      <c r="M353" s="66"/>
      <c r="N353" s="66" t="e">
        <f>Esordienti!#REF!</f>
        <v>#REF!</v>
      </c>
    </row>
    <row r="354" spans="1:14">
      <c r="A354" s="58" t="e">
        <f>MAX($A$94:A353)+COUNTIF(G354:N354,$E$74)+AND(G354=$N$72,OR(H354="Barrage",H354="16mi",H354="8vi",H354="4ti",H354="32mi",H354="Semifinali",H354="Finale"))</f>
        <v>#REF!</v>
      </c>
      <c r="B354" s="58" t="e">
        <f>MAX($B$94:B353)+COUNTIF(G354:N354,$E$57)+AND(G354=$N$55,OR(H354="Barrage",H354="16mi",H354="8vi",H354="4ti",H354="32mi",H354="Semifinali",H354="Finale"))</f>
        <v>#REF!</v>
      </c>
      <c r="C354" s="73" t="e">
        <f>MAX($C$94:C353)+COUNTIF(G354:N354,$E$40)+AND(G354=$N$38,OR(H354="Barrage",H354="16mi",H354="8vi",H354="4ti",H354="32mi",H354="Semifinali",H354="Finale"))</f>
        <v>#REF!</v>
      </c>
      <c r="D354" s="73" t="e">
        <f>MAX($D$94:D353)+COUNTIF(G354:N354,$E$23)+AND(G354=$N$21,OR(H354="Barrage",H354="16mi",H354="8vi",H354="4ti",H354="32mi",H354="Semifinali",H354="Finale"))</f>
        <v>#REF!</v>
      </c>
      <c r="E354" s="73" t="e">
        <f>MAX($E$94:E353)+COUNTIF(G354:N354,$E$6)+AND(G354=$N$4,OR(H354="Barrage",H354="16mi",H354="8vi",H354="4ti",H354="32mi",H354="Semifinali",H354="Finale"))</f>
        <v>#REF!</v>
      </c>
      <c r="F354" s="58" t="str">
        <f t="shared" ref="F354:F417" si="20">F353</f>
        <v>Turno 5</v>
      </c>
      <c r="G354" s="61" t="e">
        <f>#REF!</f>
        <v>#REF!</v>
      </c>
      <c r="H354" s="67">
        <v>15</v>
      </c>
      <c r="I354" s="60">
        <v>27</v>
      </c>
      <c r="J354" s="66" t="e">
        <f>Esordienti!#REF!</f>
        <v>#REF!</v>
      </c>
      <c r="K354" s="66" t="e">
        <f>Esordienti!#REF!</f>
        <v>#REF!</v>
      </c>
      <c r="L354" s="66"/>
      <c r="M354" s="66"/>
      <c r="N354" s="66" t="e">
        <f>Esordienti!#REF!</f>
        <v>#REF!</v>
      </c>
    </row>
    <row r="355" spans="1:14">
      <c r="A355" s="58" t="e">
        <f>MAX($A$94:A354)+COUNTIF(G355:N355,$E$74)+AND(G355=$N$72,OR(H355="Barrage",H355="16mi",H355="8vi",H355="4ti",H355="32mi",H355="Semifinali",H355="Finale"))</f>
        <v>#REF!</v>
      </c>
      <c r="B355" s="58" t="e">
        <f>MAX($B$94:B354)+COUNTIF(G355:N355,$E$57)+AND(G355=$N$55,OR(H355="Barrage",H355="16mi",H355="8vi",H355="4ti",H355="32mi",H355="Semifinali",H355="Finale"))</f>
        <v>#REF!</v>
      </c>
      <c r="C355" s="73" t="e">
        <f>MAX($C$94:C354)+COUNTIF(G355:N355,$E$40)+AND(G355=$N$38,OR(H355="Barrage",H355="16mi",H355="8vi",H355="4ti",H355="32mi",H355="Semifinali",H355="Finale"))</f>
        <v>#REF!</v>
      </c>
      <c r="D355" s="73" t="e">
        <f>MAX($D$94:D354)+COUNTIF(G355:N355,$E$23)+AND(G355=$N$21,OR(H355="Barrage",H355="16mi",H355="8vi",H355="4ti",H355="32mi",H355="Semifinali",H355="Finale"))</f>
        <v>#REF!</v>
      </c>
      <c r="E355" s="73" t="e">
        <f>MAX($E$94:E354)+COUNTIF(G355:N355,$E$6)+AND(G355=$N$4,OR(H355="Barrage",H355="16mi",H355="8vi",H355="4ti",H355="32mi",H355="Semifinali",H355="Finale"))</f>
        <v>#REF!</v>
      </c>
      <c r="F355" s="58" t="str">
        <f t="shared" si="20"/>
        <v>Turno 5</v>
      </c>
      <c r="G355" s="61" t="e">
        <f>#REF!</f>
        <v>#REF!</v>
      </c>
      <c r="H355" s="67">
        <v>16</v>
      </c>
      <c r="I355" s="60">
        <v>28</v>
      </c>
      <c r="J355" s="66" t="e">
        <f>Esordienti!#REF!</f>
        <v>#REF!</v>
      </c>
      <c r="K355" s="66" t="e">
        <f>Esordienti!#REF!</f>
        <v>#REF!</v>
      </c>
      <c r="L355" s="66"/>
      <c r="M355" s="66"/>
      <c r="N355" s="66" t="e">
        <f>Esordienti!#REF!</f>
        <v>#REF!</v>
      </c>
    </row>
    <row r="356" spans="1:14">
      <c r="A356" s="58" t="e">
        <f>MAX($A$94:A355)+COUNTIF(G356:N356,$E$74)+AND(G356=$N$72,OR(H356="Barrage",H356="16mi",H356="8vi",H356="4ti",H356="32mi",H356="Semifinali",H356="Finale"))</f>
        <v>#REF!</v>
      </c>
      <c r="B356" s="58" t="e">
        <f>MAX($B$94:B355)+COUNTIF(G356:N356,$E$57)+AND(G356=$N$55,OR(H356="Barrage",H356="16mi",H356="8vi",H356="4ti",H356="32mi",H356="Semifinali",H356="Finale"))</f>
        <v>#REF!</v>
      </c>
      <c r="C356" s="73" t="e">
        <f>MAX($C$94:C355)+COUNTIF(G356:N356,$E$40)+AND(G356=$N$38,OR(H356="Barrage",H356="16mi",H356="8vi",H356="4ti",H356="32mi",H356="Semifinali",H356="Finale"))</f>
        <v>#REF!</v>
      </c>
      <c r="D356" s="73" t="e">
        <f>MAX($D$94:D355)+COUNTIF(G356:N356,$E$23)+AND(G356=$N$21,OR(H356="Barrage",H356="16mi",H356="8vi",H356="4ti",H356="32mi",H356="Semifinali",H356="Finale"))</f>
        <v>#REF!</v>
      </c>
      <c r="E356" s="73" t="e">
        <f>MAX($E$94:E355)+COUNTIF(G356:N356,$E$6)+AND(G356=$N$4,OR(H356="Barrage",H356="16mi",H356="8vi",H356="4ti",H356="32mi",H356="Semifinali",H356="Finale"))</f>
        <v>#REF!</v>
      </c>
      <c r="F356" s="58" t="str">
        <f t="shared" si="20"/>
        <v>Turno 5</v>
      </c>
      <c r="G356" s="62" t="e">
        <f>#REF!</f>
        <v>#REF!</v>
      </c>
      <c r="H356" s="67">
        <v>1</v>
      </c>
      <c r="I356" s="60">
        <v>29</v>
      </c>
      <c r="J356" s="66" t="e">
        <f>#REF!</f>
        <v>#REF!</v>
      </c>
      <c r="K356" s="66" t="e">
        <f>#REF!</f>
        <v>#REF!</v>
      </c>
      <c r="L356" s="66"/>
      <c r="M356" s="66"/>
      <c r="N356" s="66" t="e">
        <f>#REF!</f>
        <v>#REF!</v>
      </c>
    </row>
    <row r="357" spans="1:14">
      <c r="A357" s="58" t="e">
        <f>MAX($A$94:A356)+COUNTIF(G357:N357,$E$74)+AND(G357=$N$72,OR(H357="Barrage",H357="16mi",H357="8vi",H357="4ti",H357="32mi",H357="Semifinali",H357="Finale"))</f>
        <v>#REF!</v>
      </c>
      <c r="B357" s="58" t="e">
        <f>MAX($B$94:B356)+COUNTIF(G357:N357,$E$57)+AND(G357=$N$55,OR(H357="Barrage",H357="16mi",H357="8vi",H357="4ti",H357="32mi",H357="Semifinali",H357="Finale"))</f>
        <v>#REF!</v>
      </c>
      <c r="C357" s="73" t="e">
        <f>MAX($C$94:C356)+COUNTIF(G357:N357,$E$40)+AND(G357=$N$38,OR(H357="Barrage",H357="16mi",H357="8vi",H357="4ti",H357="32mi",H357="Semifinali",H357="Finale"))</f>
        <v>#REF!</v>
      </c>
      <c r="D357" s="73" t="e">
        <f>MAX($D$94:D356)+COUNTIF(G357:N357,$E$23)+AND(G357=$N$21,OR(H357="Barrage",H357="16mi",H357="8vi",H357="4ti",H357="32mi",H357="Semifinali",H357="Finale"))</f>
        <v>#REF!</v>
      </c>
      <c r="E357" s="73" t="e">
        <f>MAX($E$94:E356)+COUNTIF(G357:N357,$E$6)+AND(G357=$N$4,OR(H357="Barrage",H357="16mi",H357="8vi",H357="4ti",H357="32mi",H357="Semifinali",H357="Finale"))</f>
        <v>#REF!</v>
      </c>
      <c r="F357" s="58" t="str">
        <f t="shared" si="20"/>
        <v>Turno 5</v>
      </c>
      <c r="G357" s="62" t="e">
        <f>#REF!</f>
        <v>#REF!</v>
      </c>
      <c r="H357" s="67">
        <v>1</v>
      </c>
      <c r="I357" s="60">
        <v>30</v>
      </c>
      <c r="J357" s="66" t="e">
        <f>#REF!</f>
        <v>#REF!</v>
      </c>
      <c r="K357" s="66" t="e">
        <f>#REF!</f>
        <v>#REF!</v>
      </c>
      <c r="L357" s="66"/>
      <c r="M357" s="66"/>
      <c r="N357" s="66" t="e">
        <f>#REF!</f>
        <v>#REF!</v>
      </c>
    </row>
    <row r="358" spans="1:14">
      <c r="A358" s="58" t="e">
        <f>MAX($A$94:A357)+COUNTIF(G358:N358,$E$74)+AND(G358=$N$72,OR(H358="Barrage",H358="16mi",H358="8vi",H358="4ti",H358="32mi",H358="Semifinali",H358="Finale"))</f>
        <v>#REF!</v>
      </c>
      <c r="B358" s="58" t="e">
        <f>MAX($B$94:B357)+COUNTIF(G358:N358,$E$57)+AND(G358=$N$55,OR(H358="Barrage",H358="16mi",H358="8vi",H358="4ti",H358="32mi",H358="Semifinali",H358="Finale"))</f>
        <v>#REF!</v>
      </c>
      <c r="C358" s="73" t="e">
        <f>MAX($C$94:C357)+COUNTIF(G358:N358,$E$40)+AND(G358=$N$38,OR(H358="Barrage",H358="16mi",H358="8vi",H358="4ti",H358="32mi",H358="Semifinali",H358="Finale"))</f>
        <v>#REF!</v>
      </c>
      <c r="D358" s="73" t="e">
        <f>MAX($D$94:D357)+COUNTIF(G358:N358,$E$23)+AND(G358=$N$21,OR(H358="Barrage",H358="16mi",H358="8vi",H358="4ti",H358="32mi",H358="Semifinali",H358="Finale"))</f>
        <v>#REF!</v>
      </c>
      <c r="E358" s="73" t="e">
        <f>MAX($E$94:E357)+COUNTIF(G358:N358,$E$6)+AND(G358=$N$4,OR(H358="Barrage",H358="16mi",H358="8vi",H358="4ti",H358="32mi",H358="Semifinali",H358="Finale"))</f>
        <v>#REF!</v>
      </c>
      <c r="F358" s="58" t="str">
        <f t="shared" si="20"/>
        <v>Turno 5</v>
      </c>
      <c r="G358" s="62" t="e">
        <f>#REF!</f>
        <v>#REF!</v>
      </c>
      <c r="H358" s="67">
        <v>2</v>
      </c>
      <c r="I358" s="60">
        <v>31</v>
      </c>
      <c r="J358" s="66" t="e">
        <f>#REF!</f>
        <v>#REF!</v>
      </c>
      <c r="K358" s="66" t="e">
        <f>#REF!</f>
        <v>#REF!</v>
      </c>
      <c r="L358" s="66"/>
      <c r="M358" s="66"/>
      <c r="N358" s="66" t="e">
        <f>#REF!</f>
        <v>#REF!</v>
      </c>
    </row>
    <row r="359" spans="1:14">
      <c r="A359" s="58" t="e">
        <f>MAX($A$94:A358)+COUNTIF(G359:N359,$E$74)+AND(G359=$N$72,OR(H359="Barrage",H359="16mi",H359="8vi",H359="4ti",H359="32mi",H359="Semifinali",H359="Finale"))</f>
        <v>#REF!</v>
      </c>
      <c r="B359" s="58" t="e">
        <f>MAX($B$94:B358)+COUNTIF(G359:N359,$E$57)+AND(G359=$N$55,OR(H359="Barrage",H359="16mi",H359="8vi",H359="4ti",H359="32mi",H359="Semifinali",H359="Finale"))</f>
        <v>#REF!</v>
      </c>
      <c r="C359" s="73" t="e">
        <f>MAX($C$94:C358)+COUNTIF(G359:N359,$E$40)+AND(G359=$N$38,OR(H359="Barrage",H359="16mi",H359="8vi",H359="4ti",H359="32mi",H359="Semifinali",H359="Finale"))</f>
        <v>#REF!</v>
      </c>
      <c r="D359" s="73" t="e">
        <f>MAX($D$94:D358)+COUNTIF(G359:N359,$E$23)+AND(G359=$N$21,OR(H359="Barrage",H359="16mi",H359="8vi",H359="4ti",H359="32mi",H359="Semifinali",H359="Finale"))</f>
        <v>#REF!</v>
      </c>
      <c r="E359" s="73" t="e">
        <f>MAX($E$94:E358)+COUNTIF(G359:N359,$E$6)+AND(G359=$N$4,OR(H359="Barrage",H359="16mi",H359="8vi",H359="4ti",H359="32mi",H359="Semifinali",H359="Finale"))</f>
        <v>#REF!</v>
      </c>
      <c r="F359" s="58" t="str">
        <f t="shared" si="20"/>
        <v>Turno 5</v>
      </c>
      <c r="G359" s="62" t="e">
        <f>#REF!</f>
        <v>#REF!</v>
      </c>
      <c r="H359" s="67">
        <v>2</v>
      </c>
      <c r="I359" s="60">
        <v>32</v>
      </c>
      <c r="J359" s="66" t="e">
        <f>#REF!</f>
        <v>#REF!</v>
      </c>
      <c r="K359" s="66" t="e">
        <f>#REF!</f>
        <v>#REF!</v>
      </c>
      <c r="L359" s="66"/>
      <c r="M359" s="66"/>
      <c r="N359" s="66" t="e">
        <f>#REF!</f>
        <v>#REF!</v>
      </c>
    </row>
    <row r="360" spans="1:14">
      <c r="A360" s="58" t="e">
        <f>MAX($A$94:A359)+COUNTIF(G360:N360,$E$74)+AND(G360=$N$72,OR(H360="Barrage",H360="16mi",H360="8vi",H360="4ti",H360="32mi",H360="Semifinali",H360="Finale"))</f>
        <v>#REF!</v>
      </c>
      <c r="B360" s="58" t="e">
        <f>MAX($B$94:B359)+COUNTIF(G360:N360,$E$57)+AND(G360=$N$55,OR(H360="Barrage",H360="16mi",H360="8vi",H360="4ti",H360="32mi",H360="Semifinali",H360="Finale"))</f>
        <v>#REF!</v>
      </c>
      <c r="C360" s="73" t="e">
        <f>MAX($C$94:C359)+COUNTIF(G360:N360,$E$40)+AND(G360=$N$38,OR(H360="Barrage",H360="16mi",H360="8vi",H360="4ti",H360="32mi",H360="Semifinali",H360="Finale"))</f>
        <v>#REF!</v>
      </c>
      <c r="D360" s="73" t="e">
        <f>MAX($D$94:D359)+COUNTIF(G360:N360,$E$23)+AND(G360=$N$21,OR(H360="Barrage",H360="16mi",H360="8vi",H360="4ti",H360="32mi",H360="Semifinali",H360="Finale"))</f>
        <v>#REF!</v>
      </c>
      <c r="E360" s="73" t="e">
        <f>MAX($E$94:E359)+COUNTIF(G360:N360,$E$6)+AND(G360=$N$4,OR(H360="Barrage",H360="16mi",H360="8vi",H360="4ti",H360="32mi",H360="Semifinali",H360="Finale"))</f>
        <v>#REF!</v>
      </c>
      <c r="F360" s="58" t="str">
        <f t="shared" si="20"/>
        <v>Turno 5</v>
      </c>
      <c r="G360" s="62" t="e">
        <f>#REF!</f>
        <v>#REF!</v>
      </c>
      <c r="H360" s="67">
        <v>3</v>
      </c>
      <c r="I360" s="60">
        <v>33</v>
      </c>
      <c r="J360" s="66" t="e">
        <f>#REF!</f>
        <v>#REF!</v>
      </c>
      <c r="K360" s="66" t="e">
        <f>#REF!</f>
        <v>#REF!</v>
      </c>
      <c r="L360" s="66"/>
      <c r="M360" s="66"/>
      <c r="N360" s="66" t="e">
        <f>#REF!</f>
        <v>#REF!</v>
      </c>
    </row>
    <row r="361" spans="1:14">
      <c r="A361" s="58" t="e">
        <f>MAX($A$94:A360)+COUNTIF(G361:N361,$E$74)+AND(G361=$N$72,OR(H361="Barrage",H361="16mi",H361="8vi",H361="4ti",H361="32mi",H361="Semifinali",H361="Finale"))</f>
        <v>#REF!</v>
      </c>
      <c r="B361" s="58" t="e">
        <f>MAX($B$94:B360)+COUNTIF(G361:N361,$E$57)+AND(G361=$N$55,OR(H361="Barrage",H361="16mi",H361="8vi",H361="4ti",H361="32mi",H361="Semifinali",H361="Finale"))</f>
        <v>#REF!</v>
      </c>
      <c r="C361" s="73" t="e">
        <f>MAX($C$94:C360)+COUNTIF(G361:N361,$E$40)+AND(G361=$N$38,OR(H361="Barrage",H361="16mi",H361="8vi",H361="4ti",H361="32mi",H361="Semifinali",H361="Finale"))</f>
        <v>#REF!</v>
      </c>
      <c r="D361" s="73" t="e">
        <f>MAX($D$94:D360)+COUNTIF(G361:N361,$E$23)+AND(G361=$N$21,OR(H361="Barrage",H361="16mi",H361="8vi",H361="4ti",H361="32mi",H361="Semifinali",H361="Finale"))</f>
        <v>#REF!</v>
      </c>
      <c r="E361" s="73" t="e">
        <f>MAX($E$94:E360)+COUNTIF(G361:N361,$E$6)+AND(G361=$N$4,OR(H361="Barrage",H361="16mi",H361="8vi",H361="4ti",H361="32mi",H361="Semifinali",H361="Finale"))</f>
        <v>#REF!</v>
      </c>
      <c r="F361" s="58" t="str">
        <f t="shared" si="20"/>
        <v>Turno 5</v>
      </c>
      <c r="G361" s="62" t="e">
        <f>#REF!</f>
        <v>#REF!</v>
      </c>
      <c r="H361" s="67">
        <v>3</v>
      </c>
      <c r="I361" s="60">
        <v>34</v>
      </c>
      <c r="J361" s="66" t="e">
        <f>#REF!</f>
        <v>#REF!</v>
      </c>
      <c r="K361" s="66" t="e">
        <f>#REF!</f>
        <v>#REF!</v>
      </c>
      <c r="L361" s="66"/>
      <c r="M361" s="66"/>
      <c r="N361" s="66" t="e">
        <f>#REF!</f>
        <v>#REF!</v>
      </c>
    </row>
    <row r="362" spans="1:14">
      <c r="A362" s="58" t="e">
        <f>MAX($A$94:A361)+COUNTIF(G362:N362,$E$74)+AND(G362=$N$72,OR(H362="Barrage",H362="16mi",H362="8vi",H362="4ti",H362="32mi",H362="Semifinali",H362="Finale"))</f>
        <v>#REF!</v>
      </c>
      <c r="B362" s="58" t="e">
        <f>MAX($B$94:B361)+COUNTIF(G362:N362,$E$57)+AND(G362=$N$55,OR(H362="Barrage",H362="16mi",H362="8vi",H362="4ti",H362="32mi",H362="Semifinali",H362="Finale"))</f>
        <v>#REF!</v>
      </c>
      <c r="C362" s="73" t="e">
        <f>MAX($C$94:C361)+COUNTIF(G362:N362,$E$40)+AND(G362=$N$38,OR(H362="Barrage",H362="16mi",H362="8vi",H362="4ti",H362="32mi",H362="Semifinali",H362="Finale"))</f>
        <v>#REF!</v>
      </c>
      <c r="D362" s="73" t="e">
        <f>MAX($D$94:D361)+COUNTIF(G362:N362,$E$23)+AND(G362=$N$21,OR(H362="Barrage",H362="16mi",H362="8vi",H362="4ti",H362="32mi",H362="Semifinali",H362="Finale"))</f>
        <v>#REF!</v>
      </c>
      <c r="E362" s="73" t="e">
        <f>MAX($E$94:E361)+COUNTIF(G362:N362,$E$6)+AND(G362=$N$4,OR(H362="Barrage",H362="16mi",H362="8vi",H362="4ti",H362="32mi",H362="Semifinali",H362="Finale"))</f>
        <v>#REF!</v>
      </c>
      <c r="F362" s="58" t="str">
        <f t="shared" si="20"/>
        <v>Turno 5</v>
      </c>
      <c r="G362" s="62" t="e">
        <f>#REF!</f>
        <v>#REF!</v>
      </c>
      <c r="H362" s="67">
        <v>4</v>
      </c>
      <c r="I362" s="60">
        <v>35</v>
      </c>
      <c r="J362" s="66" t="e">
        <f>#REF!</f>
        <v>#REF!</v>
      </c>
      <c r="K362" s="66" t="e">
        <f>#REF!</f>
        <v>#REF!</v>
      </c>
      <c r="L362" s="66"/>
      <c r="M362" s="66"/>
      <c r="N362" s="66" t="e">
        <f>#REF!</f>
        <v>#REF!</v>
      </c>
    </row>
    <row r="363" spans="1:14">
      <c r="A363" s="58" t="e">
        <f>MAX($A$94:A362)+COUNTIF(G363:N363,$E$74)+AND(G363=$N$72,OR(H363="Barrage",H363="16mi",H363="8vi",H363="4ti",H363="32mi",H363="Semifinali",H363="Finale"))</f>
        <v>#REF!</v>
      </c>
      <c r="B363" s="58" t="e">
        <f>MAX($B$94:B362)+COUNTIF(G363:N363,$E$57)+AND(G363=$N$55,OR(H363="Barrage",H363="16mi",H363="8vi",H363="4ti",H363="32mi",H363="Semifinali",H363="Finale"))</f>
        <v>#REF!</v>
      </c>
      <c r="C363" s="73" t="e">
        <f>MAX($C$94:C362)+COUNTIF(G363:N363,$E$40)+AND(G363=$N$38,OR(H363="Barrage",H363="16mi",H363="8vi",H363="4ti",H363="32mi",H363="Semifinali",H363="Finale"))</f>
        <v>#REF!</v>
      </c>
      <c r="D363" s="73" t="e">
        <f>MAX($D$94:D362)+COUNTIF(G363:N363,$E$23)+AND(G363=$N$21,OR(H363="Barrage",H363="16mi",H363="8vi",H363="4ti",H363="32mi",H363="Semifinali",H363="Finale"))</f>
        <v>#REF!</v>
      </c>
      <c r="E363" s="73" t="e">
        <f>MAX($E$94:E362)+COUNTIF(G363:N363,$E$6)+AND(G363=$N$4,OR(H363="Barrage",H363="16mi",H363="8vi",H363="4ti",H363="32mi",H363="Semifinali",H363="Finale"))</f>
        <v>#REF!</v>
      </c>
      <c r="F363" s="58" t="str">
        <f t="shared" si="20"/>
        <v>Turno 5</v>
      </c>
      <c r="G363" s="62" t="e">
        <f>#REF!</f>
        <v>#REF!</v>
      </c>
      <c r="H363" s="67">
        <v>4</v>
      </c>
      <c r="I363" s="60">
        <v>36</v>
      </c>
      <c r="J363" s="66" t="e">
        <f>#REF!</f>
        <v>#REF!</v>
      </c>
      <c r="K363" s="66" t="e">
        <f>#REF!</f>
        <v>#REF!</v>
      </c>
      <c r="L363" s="66"/>
      <c r="M363" s="66"/>
      <c r="N363" s="66" t="e">
        <f>#REF!</f>
        <v>#REF!</v>
      </c>
    </row>
    <row r="364" spans="1:14">
      <c r="A364" s="58" t="e">
        <f>MAX($A$94:A363)+COUNTIF(G364:N364,$E$74)+AND(G364=$N$72,OR(H364="Barrage",H364="16mi",H364="8vi",H364="4ti",H364="32mi",H364="Semifinali",H364="Finale"))</f>
        <v>#REF!</v>
      </c>
      <c r="B364" s="58" t="e">
        <f>MAX($B$94:B363)+COUNTIF(G364:N364,$E$57)+AND(G364=$N$55,OR(H364="Barrage",H364="16mi",H364="8vi",H364="4ti",H364="32mi",H364="Semifinali",H364="Finale"))</f>
        <v>#REF!</v>
      </c>
      <c r="C364" s="73" t="e">
        <f>MAX($C$94:C363)+COUNTIF(G364:N364,$E$40)+AND(G364=$N$38,OR(H364="Barrage",H364="16mi",H364="8vi",H364="4ti",H364="32mi",H364="Semifinali",H364="Finale"))</f>
        <v>#REF!</v>
      </c>
      <c r="D364" s="73" t="e">
        <f>MAX($D$94:D363)+COUNTIF(G364:N364,$E$23)+AND(G364=$N$21,OR(H364="Barrage",H364="16mi",H364="8vi",H364="4ti",H364="32mi",H364="Semifinali",H364="Finale"))</f>
        <v>#REF!</v>
      </c>
      <c r="E364" s="73" t="e">
        <f>MAX($E$94:E363)+COUNTIF(G364:N364,$E$6)+AND(G364=$N$4,OR(H364="Barrage",H364="16mi",H364="8vi",H364="4ti",H364="32mi",H364="Semifinali",H364="Finale"))</f>
        <v>#REF!</v>
      </c>
      <c r="F364" s="58" t="str">
        <f t="shared" si="20"/>
        <v>Turno 5</v>
      </c>
      <c r="G364" s="62" t="e">
        <f>#REF!</f>
        <v>#REF!</v>
      </c>
      <c r="H364" s="67">
        <v>5</v>
      </c>
      <c r="I364" s="60">
        <v>37</v>
      </c>
      <c r="J364" s="66" t="e">
        <f>#REF!</f>
        <v>#REF!</v>
      </c>
      <c r="K364" s="66" t="e">
        <f>#REF!</f>
        <v>#REF!</v>
      </c>
      <c r="L364" s="66"/>
      <c r="M364" s="66"/>
      <c r="N364" s="66" t="e">
        <f>#REF!</f>
        <v>#REF!</v>
      </c>
    </row>
    <row r="365" spans="1:14">
      <c r="A365" s="58" t="e">
        <f>MAX($A$94:A364)+COUNTIF(G365:N365,$E$74)+AND(G365=$N$72,OR(H365="Barrage",H365="16mi",H365="8vi",H365="4ti",H365="32mi",H365="Semifinali",H365="Finale"))</f>
        <v>#REF!</v>
      </c>
      <c r="B365" s="58" t="e">
        <f>MAX($B$94:B364)+COUNTIF(G365:N365,$E$57)+AND(G365=$N$55,OR(H365="Barrage",H365="16mi",H365="8vi",H365="4ti",H365="32mi",H365="Semifinali",H365="Finale"))</f>
        <v>#REF!</v>
      </c>
      <c r="C365" s="73" t="e">
        <f>MAX($C$94:C364)+COUNTIF(G365:N365,$E$40)+AND(G365=$N$38,OR(H365="Barrage",H365="16mi",H365="8vi",H365="4ti",H365="32mi",H365="Semifinali",H365="Finale"))</f>
        <v>#REF!</v>
      </c>
      <c r="D365" s="73" t="e">
        <f>MAX($D$94:D364)+COUNTIF(G365:N365,$E$23)+AND(G365=$N$21,OR(H365="Barrage",H365="16mi",H365="8vi",H365="4ti",H365="32mi",H365="Semifinali",H365="Finale"))</f>
        <v>#REF!</v>
      </c>
      <c r="E365" s="73" t="e">
        <f>MAX($E$94:E364)+COUNTIF(G365:N365,$E$6)+AND(G365=$N$4,OR(H365="Barrage",H365="16mi",H365="8vi",H365="4ti",H365="32mi",H365="Semifinali",H365="Finale"))</f>
        <v>#REF!</v>
      </c>
      <c r="F365" s="58" t="str">
        <f t="shared" si="20"/>
        <v>Turno 5</v>
      </c>
      <c r="G365" s="62" t="e">
        <f>#REF!</f>
        <v>#REF!</v>
      </c>
      <c r="H365" s="67">
        <v>5</v>
      </c>
      <c r="I365" s="60">
        <v>38</v>
      </c>
      <c r="J365" s="66" t="e">
        <f>#REF!</f>
        <v>#REF!</v>
      </c>
      <c r="K365" s="66" t="e">
        <f>#REF!</f>
        <v>#REF!</v>
      </c>
      <c r="L365" s="66"/>
      <c r="M365" s="66"/>
      <c r="N365" s="66" t="e">
        <f>#REF!</f>
        <v>#REF!</v>
      </c>
    </row>
    <row r="366" spans="1:14">
      <c r="A366" s="58" t="e">
        <f>MAX($A$94:A365)+COUNTIF(G366:N366,$E$74)+AND(G366=$N$72,OR(H366="Barrage",H366="16mi",H366="8vi",H366="4ti",H366="32mi",H366="Semifinali",H366="Finale"))</f>
        <v>#REF!</v>
      </c>
      <c r="B366" s="58" t="e">
        <f>MAX($B$94:B365)+COUNTIF(G366:N366,$E$57)+AND(G366=$N$55,OR(H366="Barrage",H366="16mi",H366="8vi",H366="4ti",H366="32mi",H366="Semifinali",H366="Finale"))</f>
        <v>#REF!</v>
      </c>
      <c r="C366" s="73" t="e">
        <f>MAX($C$94:C365)+COUNTIF(G366:N366,$E$40)+AND(G366=$N$38,OR(H366="Barrage",H366="16mi",H366="8vi",H366="4ti",H366="32mi",H366="Semifinali",H366="Finale"))</f>
        <v>#REF!</v>
      </c>
      <c r="D366" s="73" t="e">
        <f>MAX($D$94:D365)+COUNTIF(G366:N366,$E$23)+AND(G366=$N$21,OR(H366="Barrage",H366="16mi",H366="8vi",H366="4ti",H366="32mi",H366="Semifinali",H366="Finale"))</f>
        <v>#REF!</v>
      </c>
      <c r="E366" s="73" t="e">
        <f>MAX($E$94:E365)+COUNTIF(G366:N366,$E$6)+AND(G366=$N$4,OR(H366="Barrage",H366="16mi",H366="8vi",H366="4ti",H366="32mi",H366="Semifinali",H366="Finale"))</f>
        <v>#REF!</v>
      </c>
      <c r="F366" s="58" t="str">
        <f t="shared" si="20"/>
        <v>Turno 5</v>
      </c>
      <c r="G366" s="62" t="e">
        <f>#REF!</f>
        <v>#REF!</v>
      </c>
      <c r="H366" s="67">
        <v>6</v>
      </c>
      <c r="I366" s="60">
        <v>39</v>
      </c>
      <c r="J366" s="66" t="e">
        <f>#REF!</f>
        <v>#REF!</v>
      </c>
      <c r="K366" s="66" t="e">
        <f>#REF!</f>
        <v>#REF!</v>
      </c>
      <c r="L366" s="66"/>
      <c r="M366" s="66"/>
      <c r="N366" s="66" t="e">
        <f>#REF!</f>
        <v>#REF!</v>
      </c>
    </row>
    <row r="367" spans="1:14">
      <c r="A367" s="58" t="e">
        <f>MAX($A$94:A366)+COUNTIF(G367:N367,$E$74)+AND(G367=$N$72,OR(H367="Barrage",H367="16mi",H367="8vi",H367="4ti",H367="32mi",H367="Semifinali",H367="Finale"))</f>
        <v>#REF!</v>
      </c>
      <c r="B367" s="58" t="e">
        <f>MAX($B$94:B366)+COUNTIF(G367:N367,$E$57)+AND(G367=$N$55,OR(H367="Barrage",H367="16mi",H367="8vi",H367="4ti",H367="32mi",H367="Semifinali",H367="Finale"))</f>
        <v>#REF!</v>
      </c>
      <c r="C367" s="73" t="e">
        <f>MAX($C$94:C366)+COUNTIF(G367:N367,$E$40)+AND(G367=$N$38,OR(H367="Barrage",H367="16mi",H367="8vi",H367="4ti",H367="32mi",H367="Semifinali",H367="Finale"))</f>
        <v>#REF!</v>
      </c>
      <c r="D367" s="73" t="e">
        <f>MAX($D$94:D366)+COUNTIF(G367:N367,$E$23)+AND(G367=$N$21,OR(H367="Barrage",H367="16mi",H367="8vi",H367="4ti",H367="32mi",H367="Semifinali",H367="Finale"))</f>
        <v>#REF!</v>
      </c>
      <c r="E367" s="73" t="e">
        <f>MAX($E$94:E366)+COUNTIF(G367:N367,$E$6)+AND(G367=$N$4,OR(H367="Barrage",H367="16mi",H367="8vi",H367="4ti",H367="32mi",H367="Semifinali",H367="Finale"))</f>
        <v>#REF!</v>
      </c>
      <c r="F367" s="58" t="str">
        <f t="shared" si="20"/>
        <v>Turno 5</v>
      </c>
      <c r="G367" s="62" t="e">
        <f>#REF!</f>
        <v>#REF!</v>
      </c>
      <c r="H367" s="67">
        <v>6</v>
      </c>
      <c r="I367" s="60">
        <v>40</v>
      </c>
      <c r="J367" s="66" t="e">
        <f>#REF!</f>
        <v>#REF!</v>
      </c>
      <c r="K367" s="66" t="e">
        <f>#REF!</f>
        <v>#REF!</v>
      </c>
      <c r="L367" s="66"/>
      <c r="M367" s="66"/>
      <c r="N367" s="66" t="e">
        <f>#REF!</f>
        <v>#REF!</v>
      </c>
    </row>
    <row r="368" spans="1:14">
      <c r="A368" s="58" t="e">
        <f>MAX($A$94:A367)+COUNTIF(G368:N368,$E$74)+AND(G368=$N$72,OR(H368="Barrage",H368="16mi",H368="8vi",H368="4ti",H368="32mi",H368="Semifinali",H368="Finale"))</f>
        <v>#REF!</v>
      </c>
      <c r="B368" s="58" t="e">
        <f>MAX($B$94:B367)+COUNTIF(G368:N368,$E$57)+AND(G368=$N$55,OR(H368="Barrage",H368="16mi",H368="8vi",H368="4ti",H368="32mi",H368="Semifinali",H368="Finale"))</f>
        <v>#REF!</v>
      </c>
      <c r="C368" s="73" t="e">
        <f>MAX($C$94:C367)+COUNTIF(G368:N368,$E$40)+AND(G368=$N$38,OR(H368="Barrage",H368="16mi",H368="8vi",H368="4ti",H368="32mi",H368="Semifinali",H368="Finale"))</f>
        <v>#REF!</v>
      </c>
      <c r="D368" s="73" t="e">
        <f>MAX($D$94:D367)+COUNTIF(G368:N368,$E$23)+AND(G368=$N$21,OR(H368="Barrage",H368="16mi",H368="8vi",H368="4ti",H368="32mi",H368="Semifinali",H368="Finale"))</f>
        <v>#REF!</v>
      </c>
      <c r="E368" s="73" t="e">
        <f>MAX($E$94:E367)+COUNTIF(G368:N368,$E$6)+AND(G368=$N$4,OR(H368="Barrage",H368="16mi",H368="8vi",H368="4ti",H368="32mi",H368="Semifinali",H368="Finale"))</f>
        <v>#REF!</v>
      </c>
      <c r="F368" s="58" t="str">
        <f t="shared" si="20"/>
        <v>Turno 5</v>
      </c>
      <c r="G368" s="62" t="e">
        <f>#REF!</f>
        <v>#REF!</v>
      </c>
      <c r="H368" s="67">
        <v>7</v>
      </c>
      <c r="I368" s="60">
        <v>41</v>
      </c>
      <c r="J368" s="66" t="e">
        <f>#REF!</f>
        <v>#REF!</v>
      </c>
      <c r="K368" s="66" t="e">
        <f>#REF!</f>
        <v>#REF!</v>
      </c>
      <c r="L368" s="66"/>
      <c r="M368" s="66"/>
      <c r="N368" s="66" t="e">
        <f>#REF!</f>
        <v>#REF!</v>
      </c>
    </row>
    <row r="369" spans="1:14">
      <c r="A369" s="58" t="e">
        <f>MAX($A$94:A368)+COUNTIF(G369:N369,$E$74)+AND(G369=$N$72,OR(H369="Barrage",H369="16mi",H369="8vi",H369="4ti",H369="32mi",H369="Semifinali",H369="Finale"))</f>
        <v>#REF!</v>
      </c>
      <c r="B369" s="58" t="e">
        <f>MAX($B$94:B368)+COUNTIF(G369:N369,$E$57)+AND(G369=$N$55,OR(H369="Barrage",H369="16mi",H369="8vi",H369="4ti",H369="32mi",H369="Semifinali",H369="Finale"))</f>
        <v>#REF!</v>
      </c>
      <c r="C369" s="73" t="e">
        <f>MAX($C$94:C368)+COUNTIF(G369:N369,$E$40)+AND(G369=$N$38,OR(H369="Barrage",H369="16mi",H369="8vi",H369="4ti",H369="32mi",H369="Semifinali",H369="Finale"))</f>
        <v>#REF!</v>
      </c>
      <c r="D369" s="73" t="e">
        <f>MAX($D$94:D368)+COUNTIF(G369:N369,$E$23)+AND(G369=$N$21,OR(H369="Barrage",H369="16mi",H369="8vi",H369="4ti",H369="32mi",H369="Semifinali",H369="Finale"))</f>
        <v>#REF!</v>
      </c>
      <c r="E369" s="73" t="e">
        <f>MAX($E$94:E368)+COUNTIF(G369:N369,$E$6)+AND(G369=$N$4,OR(H369="Barrage",H369="16mi",H369="8vi",H369="4ti",H369="32mi",H369="Semifinali",H369="Finale"))</f>
        <v>#REF!</v>
      </c>
      <c r="F369" s="58" t="str">
        <f t="shared" si="20"/>
        <v>Turno 5</v>
      </c>
      <c r="G369" s="62" t="e">
        <f>#REF!</f>
        <v>#REF!</v>
      </c>
      <c r="H369" s="67">
        <v>7</v>
      </c>
      <c r="I369" s="60">
        <v>42</v>
      </c>
      <c r="J369" s="66" t="e">
        <f>#REF!</f>
        <v>#REF!</v>
      </c>
      <c r="K369" s="66" t="e">
        <f>#REF!</f>
        <v>#REF!</v>
      </c>
      <c r="L369" s="66"/>
      <c r="M369" s="66"/>
      <c r="N369" s="66" t="e">
        <f>#REF!</f>
        <v>#REF!</v>
      </c>
    </row>
    <row r="370" spans="1:14">
      <c r="A370" s="58" t="e">
        <f>MAX($A$94:A369)+COUNTIF(G370:N370,$E$74)+AND(G370=$N$72,OR(H370="Barrage",H370="16mi",H370="8vi",H370="4ti",H370="32mi",H370="Semifinali",H370="Finale"))</f>
        <v>#REF!</v>
      </c>
      <c r="B370" s="58" t="e">
        <f>MAX($B$94:B369)+COUNTIF(G370:N370,$E$57)+AND(G370=$N$55,OR(H370="Barrage",H370="16mi",H370="8vi",H370="4ti",H370="32mi",H370="Semifinali",H370="Finale"))</f>
        <v>#REF!</v>
      </c>
      <c r="C370" s="73" t="e">
        <f>MAX($C$94:C369)+COUNTIF(G370:N370,$E$40)+AND(G370=$N$38,OR(H370="Barrage",H370="16mi",H370="8vi",H370="4ti",H370="32mi",H370="Semifinali",H370="Finale"))</f>
        <v>#REF!</v>
      </c>
      <c r="D370" s="73" t="e">
        <f>MAX($D$94:D369)+COUNTIF(G370:N370,$E$23)+AND(G370=$N$21,OR(H370="Barrage",H370="16mi",H370="8vi",H370="4ti",H370="32mi",H370="Semifinali",H370="Finale"))</f>
        <v>#REF!</v>
      </c>
      <c r="E370" s="73" t="e">
        <f>MAX($E$94:E369)+COUNTIF(G370:N370,$E$6)+AND(G370=$N$4,OR(H370="Barrage",H370="16mi",H370="8vi",H370="4ti",H370="32mi",H370="Semifinali",H370="Finale"))</f>
        <v>#REF!</v>
      </c>
      <c r="F370" s="58" t="str">
        <f t="shared" si="20"/>
        <v>Turno 5</v>
      </c>
      <c r="G370" s="62" t="e">
        <f>#REF!</f>
        <v>#REF!</v>
      </c>
      <c r="H370" s="67">
        <v>8</v>
      </c>
      <c r="I370" s="60">
        <v>43</v>
      </c>
      <c r="J370" s="66" t="e">
        <f>#REF!</f>
        <v>#REF!</v>
      </c>
      <c r="K370" s="66" t="e">
        <f>#REF!</f>
        <v>#REF!</v>
      </c>
      <c r="L370" s="66"/>
      <c r="M370" s="66"/>
      <c r="N370" s="66" t="e">
        <f>#REF!</f>
        <v>#REF!</v>
      </c>
    </row>
    <row r="371" spans="1:14">
      <c r="A371" s="58" t="e">
        <f>MAX($A$94:A370)+COUNTIF(G371:N371,$E$74)+AND(G371=$N$72,OR(H371="Barrage",H371="16mi",H371="8vi",H371="4ti",H371="32mi",H371="Semifinali",H371="Finale"))</f>
        <v>#REF!</v>
      </c>
      <c r="B371" s="58" t="e">
        <f>MAX($B$94:B370)+COUNTIF(G371:N371,$E$57)+AND(G371=$N$55,OR(H371="Barrage",H371="16mi",H371="8vi",H371="4ti",H371="32mi",H371="Semifinali",H371="Finale"))</f>
        <v>#REF!</v>
      </c>
      <c r="C371" s="73" t="e">
        <f>MAX($C$94:C370)+COUNTIF(G371:N371,$E$40)+AND(G371=$N$38,OR(H371="Barrage",H371="16mi",H371="8vi",H371="4ti",H371="32mi",H371="Semifinali",H371="Finale"))</f>
        <v>#REF!</v>
      </c>
      <c r="D371" s="73" t="e">
        <f>MAX($D$94:D370)+COUNTIF(G371:N371,$E$23)+AND(G371=$N$21,OR(H371="Barrage",H371="16mi",H371="8vi",H371="4ti",H371="32mi",H371="Semifinali",H371="Finale"))</f>
        <v>#REF!</v>
      </c>
      <c r="E371" s="73" t="e">
        <f>MAX($E$94:E370)+COUNTIF(G371:N371,$E$6)+AND(G371=$N$4,OR(H371="Barrage",H371="16mi",H371="8vi",H371="4ti",H371="32mi",H371="Semifinali",H371="Finale"))</f>
        <v>#REF!</v>
      </c>
      <c r="F371" s="58" t="str">
        <f t="shared" si="20"/>
        <v>Turno 5</v>
      </c>
      <c r="G371" s="62" t="e">
        <f>#REF!</f>
        <v>#REF!</v>
      </c>
      <c r="H371" s="67">
        <v>8</v>
      </c>
      <c r="I371" s="60">
        <v>44</v>
      </c>
      <c r="J371" s="66" t="e">
        <f>#REF!</f>
        <v>#REF!</v>
      </c>
      <c r="K371" s="66" t="e">
        <f>#REF!</f>
        <v>#REF!</v>
      </c>
      <c r="L371" s="66"/>
      <c r="M371" s="66"/>
      <c r="N371" s="66" t="e">
        <f>#REF!</f>
        <v>#REF!</v>
      </c>
    </row>
    <row r="372" spans="1:14">
      <c r="A372" s="58" t="e">
        <f>MAX($A$94:A371)+COUNTIF(G372:N372,$E$74)+AND(G372=$N$72,OR(H372="Barrage",H372="16mi",H372="8vi",H372="4ti",H372="32mi",H372="Semifinali",H372="Finale"))</f>
        <v>#REF!</v>
      </c>
      <c r="B372" s="58" t="e">
        <f>MAX($B$94:B371)+COUNTIF(G372:N372,$E$57)+AND(G372=$N$55,OR(H372="Barrage",H372="16mi",H372="8vi",H372="4ti",H372="32mi",H372="Semifinali",H372="Finale"))</f>
        <v>#REF!</v>
      </c>
      <c r="C372" s="73" t="e">
        <f>MAX($C$94:C371)+COUNTIF(G372:N372,$E$40)+AND(G372=$N$38,OR(H372="Barrage",H372="16mi",H372="8vi",H372="4ti",H372="32mi",H372="Semifinali",H372="Finale"))</f>
        <v>#REF!</v>
      </c>
      <c r="D372" s="73" t="e">
        <f>MAX($D$94:D371)+COUNTIF(G372:N372,$E$23)+AND(G372=$N$21,OR(H372="Barrage",H372="16mi",H372="8vi",H372="4ti",H372="32mi",H372="Semifinali",H372="Finale"))</f>
        <v>#REF!</v>
      </c>
      <c r="E372" s="73" t="e">
        <f>MAX($E$94:E371)+COUNTIF(G372:N372,$E$6)+AND(G372=$N$4,OR(H372="Barrage",H372="16mi",H372="8vi",H372="4ti",H372="32mi",H372="Semifinali",H372="Finale"))</f>
        <v>#REF!</v>
      </c>
      <c r="F372" s="58" t="str">
        <f t="shared" si="20"/>
        <v>Turno 5</v>
      </c>
      <c r="G372" s="62" t="e">
        <f>#REF!</f>
        <v>#REF!</v>
      </c>
      <c r="H372" s="67">
        <v>9</v>
      </c>
      <c r="I372" s="60">
        <v>45</v>
      </c>
      <c r="J372" s="66" t="e">
        <f>#REF!</f>
        <v>#REF!</v>
      </c>
      <c r="K372" s="66" t="e">
        <f>#REF!</f>
        <v>#REF!</v>
      </c>
      <c r="L372" s="66"/>
      <c r="M372" s="66"/>
      <c r="N372" s="66" t="e">
        <f>#REF!</f>
        <v>#REF!</v>
      </c>
    </row>
    <row r="373" spans="1:14">
      <c r="A373" s="58" t="e">
        <f>MAX($A$94:A372)+COUNTIF(G373:N373,$E$74)+AND(G373=$N$72,OR(H373="Barrage",H373="16mi",H373="8vi",H373="4ti",H373="32mi",H373="Semifinali",H373="Finale"))</f>
        <v>#REF!</v>
      </c>
      <c r="B373" s="58" t="e">
        <f>MAX($B$94:B372)+COUNTIF(G373:N373,$E$57)+AND(G373=$N$55,OR(H373="Barrage",H373="16mi",H373="8vi",H373="4ti",H373="32mi",H373="Semifinali",H373="Finale"))</f>
        <v>#REF!</v>
      </c>
      <c r="C373" s="73" t="e">
        <f>MAX($C$94:C372)+COUNTIF(G373:N373,$E$40)+AND(G373=$N$38,OR(H373="Barrage",H373="16mi",H373="8vi",H373="4ti",H373="32mi",H373="Semifinali",H373="Finale"))</f>
        <v>#REF!</v>
      </c>
      <c r="D373" s="73" t="e">
        <f>MAX($D$94:D372)+COUNTIF(G373:N373,$E$23)+AND(G373=$N$21,OR(H373="Barrage",H373="16mi",H373="8vi",H373="4ti",H373="32mi",H373="Semifinali",H373="Finale"))</f>
        <v>#REF!</v>
      </c>
      <c r="E373" s="73" t="e">
        <f>MAX($E$94:E372)+COUNTIF(G373:N373,$E$6)+AND(G373=$N$4,OR(H373="Barrage",H373="16mi",H373="8vi",H373="4ti",H373="32mi",H373="Semifinali",H373="Finale"))</f>
        <v>#REF!</v>
      </c>
      <c r="F373" s="58" t="str">
        <f t="shared" si="20"/>
        <v>Turno 5</v>
      </c>
      <c r="G373" s="62" t="e">
        <f>#REF!</f>
        <v>#REF!</v>
      </c>
      <c r="H373" s="67">
        <v>9</v>
      </c>
      <c r="I373" s="60">
        <v>46</v>
      </c>
      <c r="J373" s="66" t="e">
        <f>#REF!</f>
        <v>#REF!</v>
      </c>
      <c r="K373" s="66" t="e">
        <f>#REF!</f>
        <v>#REF!</v>
      </c>
      <c r="L373" s="66"/>
      <c r="M373" s="66"/>
      <c r="N373" s="66" t="e">
        <f>#REF!</f>
        <v>#REF!</v>
      </c>
    </row>
    <row r="374" spans="1:14">
      <c r="A374" s="58" t="e">
        <f>MAX($A$94:A373)+COUNTIF(G374:N374,$E$74)+AND(G374=$N$72,OR(H374="Barrage",H374="16mi",H374="8vi",H374="4ti",H374="32mi",H374="Semifinali",H374="Finale"))</f>
        <v>#REF!</v>
      </c>
      <c r="B374" s="58" t="e">
        <f>MAX($B$94:B373)+COUNTIF(G374:N374,$E$57)+AND(G374=$N$55,OR(H374="Barrage",H374="16mi",H374="8vi",H374="4ti",H374="32mi",H374="Semifinali",H374="Finale"))</f>
        <v>#REF!</v>
      </c>
      <c r="C374" s="73" t="e">
        <f>MAX($C$94:C373)+COUNTIF(G374:N374,$E$40)+AND(G374=$N$38,OR(H374="Barrage",H374="16mi",H374="8vi",H374="4ti",H374="32mi",H374="Semifinali",H374="Finale"))</f>
        <v>#REF!</v>
      </c>
      <c r="D374" s="73" t="e">
        <f>MAX($D$94:D373)+COUNTIF(G374:N374,$E$23)+AND(G374=$N$21,OR(H374="Barrage",H374="16mi",H374="8vi",H374="4ti",H374="32mi",H374="Semifinali",H374="Finale"))</f>
        <v>#REF!</v>
      </c>
      <c r="E374" s="73" t="e">
        <f>MAX($E$94:E373)+COUNTIF(G374:N374,$E$6)+AND(G374=$N$4,OR(H374="Barrage",H374="16mi",H374="8vi",H374="4ti",H374="32mi",H374="Semifinali",H374="Finale"))</f>
        <v>#REF!</v>
      </c>
      <c r="F374" s="58" t="str">
        <f t="shared" si="20"/>
        <v>Turno 5</v>
      </c>
      <c r="G374" s="62" t="e">
        <f>#REF!</f>
        <v>#REF!</v>
      </c>
      <c r="H374" s="67">
        <v>10</v>
      </c>
      <c r="I374" s="60">
        <v>47</v>
      </c>
      <c r="J374" s="66" t="e">
        <f>#REF!</f>
        <v>#REF!</v>
      </c>
      <c r="K374" s="66" t="e">
        <f>#REF!</f>
        <v>#REF!</v>
      </c>
      <c r="L374" s="66"/>
      <c r="M374" s="66"/>
      <c r="N374" s="66" t="e">
        <f>#REF!</f>
        <v>#REF!</v>
      </c>
    </row>
    <row r="375" spans="1:14">
      <c r="A375" s="58" t="e">
        <f>MAX($A$94:A374)+COUNTIF(G375:N375,$E$74)+AND(G375=$N$72,OR(H375="Barrage",H375="16mi",H375="8vi",H375="4ti",H375="32mi",H375="Semifinali",H375="Finale"))</f>
        <v>#REF!</v>
      </c>
      <c r="B375" s="58" t="e">
        <f>MAX($B$94:B374)+COUNTIF(G375:N375,$E$57)+AND(G375=$N$55,OR(H375="Barrage",H375="16mi",H375="8vi",H375="4ti",H375="32mi",H375="Semifinali",H375="Finale"))</f>
        <v>#REF!</v>
      </c>
      <c r="C375" s="73" t="e">
        <f>MAX($C$94:C374)+COUNTIF(G375:N375,$E$40)+AND(G375=$N$38,OR(H375="Barrage",H375="16mi",H375="8vi",H375="4ti",H375="32mi",H375="Semifinali",H375="Finale"))</f>
        <v>#REF!</v>
      </c>
      <c r="D375" s="73" t="e">
        <f>MAX($D$94:D374)+COUNTIF(G375:N375,$E$23)+AND(G375=$N$21,OR(H375="Barrage",H375="16mi",H375="8vi",H375="4ti",H375="32mi",H375="Semifinali",H375="Finale"))</f>
        <v>#REF!</v>
      </c>
      <c r="E375" s="73" t="e">
        <f>MAX($E$94:E374)+COUNTIF(G375:N375,$E$6)+AND(G375=$N$4,OR(H375="Barrage",H375="16mi",H375="8vi",H375="4ti",H375="32mi",H375="Semifinali",H375="Finale"))</f>
        <v>#REF!</v>
      </c>
      <c r="F375" s="58" t="str">
        <f t="shared" si="20"/>
        <v>Turno 5</v>
      </c>
      <c r="G375" s="62" t="e">
        <f>#REF!</f>
        <v>#REF!</v>
      </c>
      <c r="H375" s="67">
        <v>10</v>
      </c>
      <c r="I375" s="60">
        <v>48</v>
      </c>
      <c r="J375" s="66" t="e">
        <f>#REF!</f>
        <v>#REF!</v>
      </c>
      <c r="K375" s="66" t="e">
        <f>#REF!</f>
        <v>#REF!</v>
      </c>
      <c r="L375" s="66"/>
      <c r="M375" s="66"/>
      <c r="N375" s="66" t="e">
        <f>#REF!</f>
        <v>#REF!</v>
      </c>
    </row>
    <row r="376" spans="1:14">
      <c r="A376" s="58" t="e">
        <f>MAX($A$94:A375)+COUNTIF(G376:N376,$E$74)+AND(G376=$N$72,OR(H376="Barrage",H376="16mi",H376="8vi",H376="4ti",H376="32mi",H376="Semifinali",H376="Finale"))</f>
        <v>#REF!</v>
      </c>
      <c r="B376" s="58" t="e">
        <f>MAX($B$94:B375)+COUNTIF(G376:N376,$E$57)+AND(G376=$N$55,OR(H376="Barrage",H376="16mi",H376="8vi",H376="4ti",H376="32mi",H376="Semifinali",H376="Finale"))</f>
        <v>#REF!</v>
      </c>
      <c r="C376" s="73" t="e">
        <f>MAX($C$94:C375)+COUNTIF(G376:N376,$E$40)+AND(G376=$N$38,OR(H376="Barrage",H376="16mi",H376="8vi",H376="4ti",H376="32mi",H376="Semifinali",H376="Finale"))</f>
        <v>#REF!</v>
      </c>
      <c r="D376" s="73" t="e">
        <f>MAX($D$94:D375)+COUNTIF(G376:N376,$E$23)+AND(G376=$N$21,OR(H376="Barrage",H376="16mi",H376="8vi",H376="4ti",H376="32mi",H376="Semifinali",H376="Finale"))</f>
        <v>#REF!</v>
      </c>
      <c r="E376" s="73" t="e">
        <f>MAX($E$94:E375)+COUNTIF(G376:N376,$E$6)+AND(G376=$N$4,OR(H376="Barrage",H376="16mi",H376="8vi",H376="4ti",H376="32mi",H376="Semifinali",H376="Finale"))</f>
        <v>#REF!</v>
      </c>
      <c r="F376" s="58" t="str">
        <f t="shared" si="20"/>
        <v>Turno 5</v>
      </c>
      <c r="G376" s="64" t="e">
        <f>#REF!</f>
        <v>#REF!</v>
      </c>
      <c r="H376" s="67">
        <v>0</v>
      </c>
      <c r="I376" s="60">
        <v>49</v>
      </c>
      <c r="J376" s="66" t="e">
        <f>#REF!</f>
        <v>#REF!</v>
      </c>
      <c r="K376" s="66" t="e">
        <f>#REF!</f>
        <v>#REF!</v>
      </c>
      <c r="L376" s="66"/>
      <c r="M376" s="66"/>
      <c r="N376" s="66" t="e">
        <f>#REF!</f>
        <v>#REF!</v>
      </c>
    </row>
    <row r="377" spans="1:14">
      <c r="A377" s="58" t="e">
        <f>MAX($A$94:A376)+COUNTIF(G377:N377,$E$74)+AND(G377=$N$72,OR(H377="Barrage",H377="16mi",H377="8vi",H377="4ti",H377="32mi",H377="Semifinali",H377="Finale"))</f>
        <v>#REF!</v>
      </c>
      <c r="B377" s="58" t="e">
        <f>MAX($B$94:B376)+COUNTIF(G377:N377,$E$57)+AND(G377=$N$55,OR(H377="Barrage",H377="16mi",H377="8vi",H377="4ti",H377="32mi",H377="Semifinali",H377="Finale"))</f>
        <v>#REF!</v>
      </c>
      <c r="C377" s="73" t="e">
        <f>MAX($C$94:C376)+COUNTIF(G377:N377,$E$40)+AND(G377=$N$38,OR(H377="Barrage",H377="16mi",H377="8vi",H377="4ti",H377="32mi",H377="Semifinali",H377="Finale"))</f>
        <v>#REF!</v>
      </c>
      <c r="D377" s="73" t="e">
        <f>MAX($D$94:D376)+COUNTIF(G377:N377,$E$23)+AND(G377=$N$21,OR(H377="Barrage",H377="16mi",H377="8vi",H377="4ti",H377="32mi",H377="Semifinali",H377="Finale"))</f>
        <v>#REF!</v>
      </c>
      <c r="E377" s="73" t="e">
        <f>MAX($E$94:E376)+COUNTIF(G377:N377,$E$6)+AND(G377=$N$4,OR(H377="Barrage",H377="16mi",H377="8vi",H377="4ti",H377="32mi",H377="Semifinali",H377="Finale"))</f>
        <v>#REF!</v>
      </c>
      <c r="F377" s="58" t="str">
        <f t="shared" si="20"/>
        <v>Turno 5</v>
      </c>
      <c r="G377" s="64" t="e">
        <f>#REF!</f>
        <v>#REF!</v>
      </c>
      <c r="H377" s="67">
        <v>0</v>
      </c>
      <c r="I377" s="60">
        <v>50</v>
      </c>
      <c r="J377" s="66" t="e">
        <f>#REF!</f>
        <v>#REF!</v>
      </c>
      <c r="K377" s="66" t="e">
        <f>#REF!</f>
        <v>#REF!</v>
      </c>
      <c r="L377" s="66"/>
      <c r="M377" s="66"/>
      <c r="N377" s="66" t="e">
        <f>#REF!</f>
        <v>#REF!</v>
      </c>
    </row>
    <row r="378" spans="1:14">
      <c r="A378" s="58" t="e">
        <f>MAX($A$94:A377)+COUNTIF(G378:N378,$E$74)+AND(G378=$N$72,OR(H378="Barrage",H378="16mi",H378="8vi",H378="4ti",H378="32mi",H378="Semifinali",H378="Finale"))</f>
        <v>#REF!</v>
      </c>
      <c r="B378" s="58" t="e">
        <f>MAX($B$94:B377)+COUNTIF(G378:N378,$E$57)+AND(G378=$N$55,OR(H378="Barrage",H378="16mi",H378="8vi",H378="4ti",H378="32mi",H378="Semifinali",H378="Finale"))</f>
        <v>#REF!</v>
      </c>
      <c r="C378" s="73" t="e">
        <f>MAX($C$94:C377)+COUNTIF(G378:N378,$E$40)+AND(G378=$N$38,OR(H378="Barrage",H378="16mi",H378="8vi",H378="4ti",H378="32mi",H378="Semifinali",H378="Finale"))</f>
        <v>#REF!</v>
      </c>
      <c r="D378" s="73" t="e">
        <f>MAX($D$94:D377)+COUNTIF(G378:N378,$E$23)+AND(G378=$N$21,OR(H378="Barrage",H378="16mi",H378="8vi",H378="4ti",H378="32mi",H378="Semifinali",H378="Finale"))</f>
        <v>#REF!</v>
      </c>
      <c r="E378" s="73" t="e">
        <f>MAX($E$94:E377)+COUNTIF(G378:N378,$E$6)+AND(G378=$N$4,OR(H378="Barrage",H378="16mi",H378="8vi",H378="4ti",H378="32mi",H378="Semifinali",H378="Finale"))</f>
        <v>#REF!</v>
      </c>
      <c r="F378" s="58" t="str">
        <f t="shared" si="20"/>
        <v>Turno 5</v>
      </c>
    </row>
    <row r="379" spans="1:14" ht="12.75" customHeight="1">
      <c r="A379" s="58" t="e">
        <f>MAX($A$94:A378)+COUNTIF(G379:N379,$E$74)+AND(G379=$N$72,OR(H379="Barrage",H379="16mi",H379="8vi",H379="4ti",H379="32mi",H379="Semifinali",H379="Finale"))</f>
        <v>#REF!</v>
      </c>
      <c r="B379" s="58" t="e">
        <f>MAX($B$94:B378)+COUNTIF(G379:N379,$E$57)+AND(G379=$N$55,OR(H379="Barrage",H379="16mi",H379="8vi",H379="4ti",H379="32mi",H379="Semifinali",H379="Finale"))</f>
        <v>#REF!</v>
      </c>
      <c r="C379" s="73" t="e">
        <f>MAX($C$94:C378)+COUNTIF(G379:N379,$E$40)+AND(G379=$N$38,OR(H379="Barrage",H379="16mi",H379="8vi",H379="4ti",H379="32mi",H379="Semifinali",H379="Finale"))</f>
        <v>#REF!</v>
      </c>
      <c r="D379" s="73" t="e">
        <f>MAX($D$94:D378)+COUNTIF(G379:N379,$E$23)+AND(G379=$N$21,OR(H379="Barrage",H379="16mi",H379="8vi",H379="4ti",H379="32mi",H379="Semifinali",H379="Finale"))</f>
        <v>#REF!</v>
      </c>
      <c r="E379" s="73" t="e">
        <f>MAX($E$94:E378)+COUNTIF(G379:N379,$E$6)+AND(G379=$N$4,OR(H379="Barrage",H379="16mi",H379="8vi",H379="4ti",H379="32mi",H379="Semifinali",H379="Finale"))</f>
        <v>#REF!</v>
      </c>
      <c r="F379" s="58" t="s">
        <v>120</v>
      </c>
      <c r="G379" s="188" t="s">
        <v>19</v>
      </c>
      <c r="H379" s="188"/>
      <c r="I379" s="188"/>
      <c r="J379" s="188"/>
      <c r="K379" s="188"/>
      <c r="L379" s="188"/>
      <c r="M379" s="188"/>
      <c r="N379" s="188"/>
    </row>
    <row r="380" spans="1:14" ht="12.75" customHeight="1">
      <c r="A380" s="58" t="e">
        <f>MAX($A$94:A379)+COUNTIF(G380:N380,$E$74)+AND(G380=$N$72,OR(H380="Barrage",H380="16mi",H380="8vi",H380="4ti",H380="32mi",H380="Semifinali",H380="Finale"))</f>
        <v>#REF!</v>
      </c>
      <c r="B380" s="58" t="e">
        <f>MAX($B$94:B379)+COUNTIF(G380:N380,$E$57)+AND(G380=$N$55,OR(H380="Barrage",H380="16mi",H380="8vi",H380="4ti",H380="32mi",H380="Semifinali",H380="Finale"))</f>
        <v>#REF!</v>
      </c>
      <c r="C380" s="73" t="e">
        <f>MAX($C$94:C379)+COUNTIF(G380:N380,$E$40)+AND(G380=$N$38,OR(H380="Barrage",H380="16mi",H380="8vi",H380="4ti",H380="32mi",H380="Semifinali",H380="Finale"))</f>
        <v>#REF!</v>
      </c>
      <c r="D380" s="73" t="e">
        <f>MAX($D$94:D379)+COUNTIF(G380:N380,$E$23)+AND(G380=$N$21,OR(H380="Barrage",H380="16mi",H380="8vi",H380="4ti",H380="32mi",H380="Semifinali",H380="Finale"))</f>
        <v>#REF!</v>
      </c>
      <c r="E380" s="73" t="e">
        <f>MAX($E$94:E379)+COUNTIF(G380:N380,$E$6)+AND(G380=$N$4,OR(H380="Barrage",H380="16mi",H380="8vi",H380="4ti",H380="32mi",H380="Semifinali",H380="Finale"))</f>
        <v>#REF!</v>
      </c>
      <c r="F380" s="58" t="str">
        <f t="shared" si="20"/>
        <v>Turno 6</v>
      </c>
      <c r="G380" s="188"/>
      <c r="H380" s="188"/>
      <c r="I380" s="188"/>
      <c r="J380" s="188"/>
      <c r="K380" s="188"/>
      <c r="L380" s="188"/>
      <c r="M380" s="188"/>
      <c r="N380" s="188"/>
    </row>
    <row r="381" spans="1:14">
      <c r="A381" s="58" t="e">
        <f>MAX($A$94:A380)+COUNTIF(G381:N381,$E$74)+AND(G381=$N$72,OR(H381="Barrage",H381="16mi",H381="8vi",H381="4ti",H381="32mi",H381="Semifinali",H381="Finale"))</f>
        <v>#REF!</v>
      </c>
      <c r="B381" s="58" t="e">
        <f>MAX($B$94:B380)+COUNTIF(G381:N381,$E$57)+AND(G381=$N$55,OR(H381="Barrage",H381="16mi",H381="8vi",H381="4ti",H381="32mi",H381="Semifinali",H381="Finale"))</f>
        <v>#REF!</v>
      </c>
      <c r="C381" s="73" t="e">
        <f>MAX($C$94:C380)+COUNTIF(G381:N381,$E$40)+AND(G381=$N$38,OR(H381="Barrage",H381="16mi",H381="8vi",H381="4ti",H381="32mi",H381="Semifinali",H381="Finale"))</f>
        <v>#REF!</v>
      </c>
      <c r="D381" s="73" t="e">
        <f>MAX($D$94:D380)+COUNTIF(G381:N381,$E$23)+AND(G381=$N$21,OR(H381="Barrage",H381="16mi",H381="8vi",H381="4ti",H381="32mi",H381="Semifinali",H381="Finale"))</f>
        <v>#REF!</v>
      </c>
      <c r="E381" s="73" t="e">
        <f>MAX($E$94:E380)+COUNTIF(G381:N381,$E$6)+AND(G381=$N$4,OR(H381="Barrage",H381="16mi",H381="8vi",H381="4ti",H381="32mi",H381="Semifinali",H381="Finale"))</f>
        <v>#REF!</v>
      </c>
      <c r="F381" s="58" t="str">
        <f t="shared" si="20"/>
        <v>Turno 6</v>
      </c>
      <c r="G381" s="59"/>
      <c r="H381" s="59"/>
      <c r="I381" s="59"/>
      <c r="J381" s="59"/>
      <c r="K381" s="59"/>
      <c r="L381" s="59"/>
      <c r="M381" s="59"/>
      <c r="N381" s="59"/>
    </row>
    <row r="382" spans="1:14">
      <c r="A382" s="58" t="e">
        <f>MAX($A$94:A381)+COUNTIF(G382:N382,$E$74)+AND(G382=$N$72,OR(H382="Barrage",H382="16mi",H382="8vi",H382="4ti",H382="32mi",H382="Semifinali",H382="Finale"))</f>
        <v>#REF!</v>
      </c>
      <c r="B382" s="58" t="e">
        <f>MAX($B$94:B381)+COUNTIF(G382:N382,$E$57)+AND(G382=$N$55,OR(H382="Barrage",H382="16mi",H382="8vi",H382="4ti",H382="32mi",H382="Semifinali",H382="Finale"))</f>
        <v>#REF!</v>
      </c>
      <c r="C382" s="73" t="e">
        <f>MAX($C$94:C381)+COUNTIF(G382:N382,$E$40)+AND(G382=$N$38,OR(H382="Barrage",H382="16mi",H382="8vi",H382="4ti",H382="32mi",H382="Semifinali",H382="Finale"))</f>
        <v>#REF!</v>
      </c>
      <c r="D382" s="73" t="e">
        <f>MAX($D$94:D381)+COUNTIF(G382:N382,$E$23)+AND(G382=$N$21,OR(H382="Barrage",H382="16mi",H382="8vi",H382="4ti",H382="32mi",H382="Semifinali",H382="Finale"))</f>
        <v>#REF!</v>
      </c>
      <c r="E382" s="73" t="e">
        <f>MAX($E$94:E381)+COUNTIF(G382:N382,$E$6)+AND(G382=$N$4,OR(H382="Barrage",H382="16mi",H382="8vi",H382="4ti",H382="32mi",H382="Semifinali",H382="Finale"))</f>
        <v>#REF!</v>
      </c>
      <c r="F382" s="58" t="str">
        <f t="shared" si="20"/>
        <v>Turno 6</v>
      </c>
      <c r="G382" s="186" t="s">
        <v>63</v>
      </c>
      <c r="H382" s="186"/>
      <c r="I382" s="186"/>
      <c r="J382" s="186"/>
      <c r="K382" s="186"/>
      <c r="L382" s="186"/>
      <c r="M382" s="186"/>
      <c r="N382" s="186"/>
    </row>
    <row r="383" spans="1:14">
      <c r="A383" s="58" t="e">
        <f>MAX($A$94:A382)+COUNTIF(G383:N383,$E$74)+AND(G383=$N$72,OR(H383="Barrage",H383="16mi",H383="8vi",H383="4ti",H383="32mi",H383="Semifinali",H383="Finale"))</f>
        <v>#REF!</v>
      </c>
      <c r="B383" s="58" t="e">
        <f>MAX($B$94:B382)+COUNTIF(G383:N383,$E$57)+AND(G383=$N$55,OR(H383="Barrage",H383="16mi",H383="8vi",H383="4ti",H383="32mi",H383="Semifinali",H383="Finale"))</f>
        <v>#REF!</v>
      </c>
      <c r="C383" s="73" t="e">
        <f>MAX($C$94:C382)+COUNTIF(G383:N383,$E$40)+AND(G383=$N$38,OR(H383="Barrage",H383="16mi",H383="8vi",H383="4ti",H383="32mi",H383="Semifinali",H383="Finale"))</f>
        <v>#REF!</v>
      </c>
      <c r="D383" s="73" t="e">
        <f>MAX($D$94:D382)+COUNTIF(G383:N383,$E$23)+AND(G383=$N$21,OR(H383="Barrage",H383="16mi",H383="8vi",H383="4ti",H383="32mi",H383="Semifinali",H383="Finale"))</f>
        <v>#REF!</v>
      </c>
      <c r="E383" s="73" t="e">
        <f>MAX($E$94:E382)+COUNTIF(G383:N383,$E$6)+AND(G383=$N$4,OR(H383="Barrage",H383="16mi",H383="8vi",H383="4ti",H383="32mi",H383="Semifinali",H383="Finale"))</f>
        <v>#REF!</v>
      </c>
      <c r="F383" s="58" t="str">
        <f t="shared" si="20"/>
        <v>Turno 6</v>
      </c>
      <c r="G383" s="65"/>
      <c r="H383" s="65"/>
      <c r="I383" s="65"/>
      <c r="J383" s="65"/>
      <c r="K383" s="65"/>
      <c r="L383" s="65"/>
      <c r="M383" s="65"/>
      <c r="N383" s="65"/>
    </row>
    <row r="384" spans="1:14">
      <c r="A384" s="58" t="e">
        <f>MAX($A$94:A383)+COUNTIF(G384:N384,$E$74)+AND(G384=$N$72,OR(H384="Barrage",H384="16mi",H384="8vi",H384="4ti",H384="32mi",H384="Semifinali",H384="Finale"))</f>
        <v>#REF!</v>
      </c>
      <c r="B384" s="58" t="e">
        <f>MAX($B$94:B383)+COUNTIF(G384:N384,$E$57)+AND(G384=$N$55,OR(H384="Barrage",H384="16mi",H384="8vi",H384="4ti",H384="32mi",H384="Semifinali",H384="Finale"))</f>
        <v>#REF!</v>
      </c>
      <c r="C384" s="73" t="e">
        <f>MAX($C$94:C383)+COUNTIF(G384:N384,$E$40)+AND(G384=$N$38,OR(H384="Barrage",H384="16mi",H384="8vi",H384="4ti",H384="32mi",H384="Semifinali",H384="Finale"))</f>
        <v>#REF!</v>
      </c>
      <c r="D384" s="73" t="e">
        <f>MAX($D$94:D383)+COUNTIF(G384:N384,$E$23)+AND(G384=$N$21,OR(H384="Barrage",H384="16mi",H384="8vi",H384="4ti",H384="32mi",H384="Semifinali",H384="Finale"))</f>
        <v>#REF!</v>
      </c>
      <c r="E384" s="73" t="e">
        <f>MAX($E$94:E383)+COUNTIF(G384:N384,$E$6)+AND(G384=$N$4,OR(H384="Barrage",H384="16mi",H384="8vi",H384="4ti",H384="32mi",H384="Semifinali",H384="Finale"))</f>
        <v>#REF!</v>
      </c>
      <c r="F384" s="58" t="str">
        <f t="shared" si="20"/>
        <v>Turno 6</v>
      </c>
      <c r="G384" s="59" t="s">
        <v>21</v>
      </c>
      <c r="H384" s="59"/>
      <c r="I384" s="59" t="s">
        <v>20</v>
      </c>
      <c r="J384" s="59" t="s">
        <v>13</v>
      </c>
      <c r="K384" s="59" t="s">
        <v>14</v>
      </c>
      <c r="L384" s="187" t="s">
        <v>11</v>
      </c>
      <c r="M384" s="187"/>
      <c r="N384" s="59" t="s">
        <v>12</v>
      </c>
    </row>
    <row r="385" spans="1:14">
      <c r="A385" s="58" t="e">
        <f>MAX($A$94:A384)+COUNTIF(G385:N385,$E$74)+AND(G385=$N$72,OR(H385="Barrage",H385="16mi",H385="8vi",H385="4ti",H385="32mi",H385="Semifinali",H385="Finale"))</f>
        <v>#REF!</v>
      </c>
      <c r="B385" s="58" t="e">
        <f>MAX($B$94:B384)+COUNTIF(G385:N385,$E$57)+AND(G385=$N$55,OR(H385="Barrage",H385="16mi",H385="8vi",H385="4ti",H385="32mi",H385="Semifinali",H385="Finale"))</f>
        <v>#REF!</v>
      </c>
      <c r="C385" s="73" t="e">
        <f>MAX($C$94:C384)+COUNTIF(G385:N385,$E$40)+AND(G385=$N$38,OR(H385="Barrage",H385="16mi",H385="8vi",H385="4ti",H385="32mi",H385="Semifinali",H385="Finale"))</f>
        <v>#REF!</v>
      </c>
      <c r="D385" s="73" t="e">
        <f>MAX($D$94:D384)+COUNTIF(G385:N385,$E$23)+AND(G385=$N$21,OR(H385="Barrage",H385="16mi",H385="8vi",H385="4ti",H385="32mi",H385="Semifinali",H385="Finale"))</f>
        <v>#REF!</v>
      </c>
      <c r="E385" s="73" t="e">
        <f>MAX($E$94:E384)+COUNTIF(G385:N385,$E$6)+AND(G385=$N$4,OR(H385="Barrage",H385="16mi",H385="8vi",H385="4ti",H385="32mi",H385="Semifinali",H385="Finale"))</f>
        <v>#REF!</v>
      </c>
      <c r="F385" s="58" t="str">
        <f t="shared" si="20"/>
        <v>Turno 6</v>
      </c>
      <c r="G385" s="65"/>
      <c r="H385" s="65"/>
      <c r="I385" s="65"/>
      <c r="J385" s="65"/>
      <c r="K385" s="65"/>
      <c r="L385" s="65"/>
      <c r="M385" s="65"/>
      <c r="N385" s="65"/>
    </row>
    <row r="386" spans="1:14">
      <c r="A386" s="58" t="e">
        <f>MAX($A$94:A385)+COUNTIF(G386:N386,$E$74)+AND(G386=$N$72,OR(H386="Barrage",H386="16mi",H386="8vi",H386="4ti",H386="32mi",H386="Semifinali",H386="Finale"))</f>
        <v>#REF!</v>
      </c>
      <c r="B386" s="58" t="e">
        <f>MAX($B$94:B385)+COUNTIF(G386:N386,$E$57)+AND(G386=$N$55,OR(H386="Barrage",H386="16mi",H386="8vi",H386="4ti",H386="32mi",H386="Semifinali",H386="Finale"))</f>
        <v>#REF!</v>
      </c>
      <c r="C386" s="73" t="e">
        <f>MAX($C$94:C385)+COUNTIF(G386:N386,$E$40)+AND(G386=$N$38,OR(H386="Barrage",H386="16mi",H386="8vi",H386="4ti",H386="32mi",H386="Semifinali",H386="Finale"))</f>
        <v>#REF!</v>
      </c>
      <c r="D386" s="73" t="e">
        <f>MAX($D$94:D385)+COUNTIF(G386:N386,$E$23)+AND(G386=$N$21,OR(H386="Barrage",H386="16mi",H386="8vi",H386="4ti",H386="32mi",H386="Semifinali",H386="Finale"))</f>
        <v>#REF!</v>
      </c>
      <c r="E386" s="73" t="e">
        <f>MAX($E$94:E385)+COUNTIF(G386:N386,$E$6)+AND(G386=$N$4,OR(H386="Barrage",H386="16mi",H386="8vi",H386="4ti",H386="32mi",H386="Semifinali",H386="Finale"))</f>
        <v>#REF!</v>
      </c>
      <c r="F386" s="58" t="str">
        <f t="shared" si="20"/>
        <v>Turno 6</v>
      </c>
      <c r="G386" s="72" t="e">
        <f>#REF!</f>
        <v>#REF!</v>
      </c>
      <c r="H386" s="60">
        <v>7</v>
      </c>
      <c r="I386" s="60">
        <v>1</v>
      </c>
      <c r="J386" s="66" t="e">
        <f>#REF!</f>
        <v>#REF!</v>
      </c>
      <c r="K386" s="66" t="e">
        <f>#REF!</f>
        <v>#REF!</v>
      </c>
      <c r="L386" s="66"/>
      <c r="M386" s="66"/>
      <c r="N386" s="66" t="e">
        <f>#REF!</f>
        <v>#REF!</v>
      </c>
    </row>
    <row r="387" spans="1:14">
      <c r="A387" s="58" t="e">
        <f>MAX($A$94:A386)+COUNTIF(G387:N387,$E$74)+AND(G387=$N$72,OR(H387="Barrage",H387="16mi",H387="8vi",H387="4ti",H387="32mi",H387="Semifinali",H387="Finale"))</f>
        <v>#REF!</v>
      </c>
      <c r="B387" s="58" t="e">
        <f>MAX($B$94:B386)+COUNTIF(G387:N387,$E$57)+AND(G387=$N$55,OR(H387="Barrage",H387="16mi",H387="8vi",H387="4ti",H387="32mi",H387="Semifinali",H387="Finale"))</f>
        <v>#REF!</v>
      </c>
      <c r="C387" s="73" t="e">
        <f>MAX($C$94:C386)+COUNTIF(G387:N387,$E$40)+AND(G387=$N$38,OR(H387="Barrage",H387="16mi",H387="8vi",H387="4ti",H387="32mi",H387="Semifinali",H387="Finale"))</f>
        <v>#REF!</v>
      </c>
      <c r="D387" s="73" t="e">
        <f>MAX($D$94:D386)+COUNTIF(G387:N387,$E$23)+AND(G387=$N$21,OR(H387="Barrage",H387="16mi",H387="8vi",H387="4ti",H387="32mi",H387="Semifinali",H387="Finale"))</f>
        <v>#REF!</v>
      </c>
      <c r="E387" s="73" t="e">
        <f>MAX($E$94:E386)+COUNTIF(G387:N387,$E$6)+AND(G387=$N$4,OR(H387="Barrage",H387="16mi",H387="8vi",H387="4ti",H387="32mi",H387="Semifinali",H387="Finale"))</f>
        <v>#REF!</v>
      </c>
      <c r="F387" s="58" t="str">
        <f t="shared" si="20"/>
        <v>Turno 6</v>
      </c>
      <c r="G387" s="72" t="e">
        <f>#REF!</f>
        <v>#REF!</v>
      </c>
      <c r="H387" s="60">
        <v>7</v>
      </c>
      <c r="I387" s="60">
        <v>2</v>
      </c>
      <c r="J387" s="66" t="e">
        <f>#REF!</f>
        <v>#REF!</v>
      </c>
      <c r="K387" s="66" t="e">
        <f>#REF!</f>
        <v>#REF!</v>
      </c>
      <c r="L387" s="66"/>
      <c r="M387" s="66"/>
      <c r="N387" s="66" t="e">
        <f>#REF!</f>
        <v>#REF!</v>
      </c>
    </row>
    <row r="388" spans="1:14">
      <c r="A388" s="58" t="e">
        <f>MAX($A$94:A387)+COUNTIF(G388:N388,$E$74)+AND(G388=$N$72,OR(H388="Barrage",H388="16mi",H388="8vi",H388="4ti",H388="32mi",H388="Semifinali",H388="Finale"))</f>
        <v>#REF!</v>
      </c>
      <c r="B388" s="58" t="e">
        <f>MAX($B$94:B387)+COUNTIF(G388:N388,$E$57)+AND(G388=$N$55,OR(H388="Barrage",H388="16mi",H388="8vi",H388="4ti",H388="32mi",H388="Semifinali",H388="Finale"))</f>
        <v>#REF!</v>
      </c>
      <c r="C388" s="73" t="e">
        <f>MAX($C$94:C387)+COUNTIF(G388:N388,$E$40)+AND(G388=$N$38,OR(H388="Barrage",H388="16mi",H388="8vi",H388="4ti",H388="32mi",H388="Semifinali",H388="Finale"))</f>
        <v>#REF!</v>
      </c>
      <c r="D388" s="73" t="e">
        <f>MAX($D$94:D387)+COUNTIF(G388:N388,$E$23)+AND(G388=$N$21,OR(H388="Barrage",H388="16mi",H388="8vi",H388="4ti",H388="32mi",H388="Semifinali",H388="Finale"))</f>
        <v>#REF!</v>
      </c>
      <c r="E388" s="73" t="e">
        <f>MAX($E$94:E387)+COUNTIF(G388:N388,$E$6)+AND(G388=$N$4,OR(H388="Barrage",H388="16mi",H388="8vi",H388="4ti",H388="32mi",H388="Semifinali",H388="Finale"))</f>
        <v>#REF!</v>
      </c>
      <c r="F388" s="58" t="str">
        <f t="shared" si="20"/>
        <v>Turno 6</v>
      </c>
      <c r="G388" s="72" t="e">
        <f>#REF!</f>
        <v>#REF!</v>
      </c>
      <c r="H388" s="60">
        <v>8</v>
      </c>
      <c r="I388" s="60">
        <v>3</v>
      </c>
      <c r="J388" s="66" t="e">
        <f>#REF!</f>
        <v>#REF!</v>
      </c>
      <c r="K388" s="66" t="e">
        <f>#REF!</f>
        <v>#REF!</v>
      </c>
      <c r="L388" s="66"/>
      <c r="M388" s="66"/>
      <c r="N388" s="66" t="e">
        <f>#REF!</f>
        <v>#REF!</v>
      </c>
    </row>
    <row r="389" spans="1:14">
      <c r="A389" s="58" t="e">
        <f>MAX($A$94:A388)+COUNTIF(G389:N389,$E$74)+AND(G389=$N$72,OR(H389="Barrage",H389="16mi",H389="8vi",H389="4ti",H389="32mi",H389="Semifinali",H389="Finale"))</f>
        <v>#REF!</v>
      </c>
      <c r="B389" s="58" t="e">
        <f>MAX($B$94:B388)+COUNTIF(G389:N389,$E$57)+AND(G389=$N$55,OR(H389="Barrage",H389="16mi",H389="8vi",H389="4ti",H389="32mi",H389="Semifinali",H389="Finale"))</f>
        <v>#REF!</v>
      </c>
      <c r="C389" s="73" t="e">
        <f>MAX($C$94:C388)+COUNTIF(G389:N389,$E$40)+AND(G389=$N$38,OR(H389="Barrage",H389="16mi",H389="8vi",H389="4ti",H389="32mi",H389="Semifinali",H389="Finale"))</f>
        <v>#REF!</v>
      </c>
      <c r="D389" s="73" t="e">
        <f>MAX($D$94:D388)+COUNTIF(G389:N389,$E$23)+AND(G389=$N$21,OR(H389="Barrage",H389="16mi",H389="8vi",H389="4ti",H389="32mi",H389="Semifinali",H389="Finale"))</f>
        <v>#REF!</v>
      </c>
      <c r="E389" s="73" t="e">
        <f>MAX($E$94:E388)+COUNTIF(G389:N389,$E$6)+AND(G389=$N$4,OR(H389="Barrage",H389="16mi",H389="8vi",H389="4ti",H389="32mi",H389="Semifinali",H389="Finale"))</f>
        <v>#REF!</v>
      </c>
      <c r="F389" s="58" t="str">
        <f t="shared" si="20"/>
        <v>Turno 6</v>
      </c>
      <c r="G389" s="72" t="e">
        <f>#REF!</f>
        <v>#REF!</v>
      </c>
      <c r="H389" s="67">
        <v>8</v>
      </c>
      <c r="I389" s="60">
        <v>4</v>
      </c>
      <c r="J389" s="66" t="e">
        <f>#REF!</f>
        <v>#REF!</v>
      </c>
      <c r="K389" s="66" t="e">
        <f>#REF!</f>
        <v>#REF!</v>
      </c>
      <c r="L389" s="66"/>
      <c r="M389" s="66"/>
      <c r="N389" s="66" t="e">
        <f>#REF!</f>
        <v>#REF!</v>
      </c>
    </row>
    <row r="390" spans="1:14">
      <c r="A390" s="58" t="e">
        <f>MAX($A$94:A389)+COUNTIF(G390:N390,$E$74)+AND(G390=$N$72,OR(H390="Barrage",H390="16mi",H390="8vi",H390="4ti",H390="32mi",H390="Semifinali",H390="Finale"))</f>
        <v>#REF!</v>
      </c>
      <c r="B390" s="58" t="e">
        <f>MAX($B$94:B389)+COUNTIF(G390:N390,$E$57)+AND(G390=$N$55,OR(H390="Barrage",H390="16mi",H390="8vi",H390="4ti",H390="32mi",H390="Semifinali",H390="Finale"))</f>
        <v>#REF!</v>
      </c>
      <c r="C390" s="73" t="e">
        <f>MAX($C$94:C389)+COUNTIF(G390:N390,$E$40)+AND(G390=$N$38,OR(H390="Barrage",H390="16mi",H390="8vi",H390="4ti",H390="32mi",H390="Semifinali",H390="Finale"))</f>
        <v>#REF!</v>
      </c>
      <c r="D390" s="73" t="e">
        <f>MAX($D$94:D389)+COUNTIF(G390:N390,$E$23)+AND(G390=$N$21,OR(H390="Barrage",H390="16mi",H390="8vi",H390="4ti",H390="32mi",H390="Semifinali",H390="Finale"))</f>
        <v>#REF!</v>
      </c>
      <c r="E390" s="73" t="e">
        <f>MAX($E$94:E389)+COUNTIF(G390:N390,$E$6)+AND(G390=$N$4,OR(H390="Barrage",H390="16mi",H390="8vi",H390="4ti",H390="32mi",H390="Semifinali",H390="Finale"))</f>
        <v>#REF!</v>
      </c>
      <c r="F390" s="58" t="str">
        <f t="shared" si="20"/>
        <v>Turno 6</v>
      </c>
      <c r="G390" s="72" t="e">
        <f>#REF!</f>
        <v>#REF!</v>
      </c>
      <c r="H390" s="67">
        <v>9</v>
      </c>
      <c r="I390" s="60">
        <v>5</v>
      </c>
      <c r="J390" s="66" t="e">
        <f>#REF!</f>
        <v>#REF!</v>
      </c>
      <c r="K390" s="66" t="e">
        <f>#REF!</f>
        <v>#REF!</v>
      </c>
      <c r="L390" s="66"/>
      <c r="M390" s="66"/>
      <c r="N390" s="66" t="e">
        <f>#REF!</f>
        <v>#REF!</v>
      </c>
    </row>
    <row r="391" spans="1:14">
      <c r="A391" s="58" t="e">
        <f>MAX($A$94:A390)+COUNTIF(G391:N391,$E$74)+AND(G391=$N$72,OR(H391="Barrage",H391="16mi",H391="8vi",H391="4ti",H391="32mi",H391="Semifinali",H391="Finale"))</f>
        <v>#REF!</v>
      </c>
      <c r="B391" s="58" t="e">
        <f>MAX($B$94:B390)+COUNTIF(G391:N391,$E$57)+AND(G391=$N$55,OR(H391="Barrage",H391="16mi",H391="8vi",H391="4ti",H391="32mi",H391="Semifinali",H391="Finale"))</f>
        <v>#REF!</v>
      </c>
      <c r="C391" s="73" t="e">
        <f>MAX($C$94:C390)+COUNTIF(G391:N391,$E$40)+AND(G391=$N$38,OR(H391="Barrage",H391="16mi",H391="8vi",H391="4ti",H391="32mi",H391="Semifinali",H391="Finale"))</f>
        <v>#REF!</v>
      </c>
      <c r="D391" s="73" t="e">
        <f>MAX($D$94:D390)+COUNTIF(G391:N391,$E$23)+AND(G391=$N$21,OR(H391="Barrage",H391="16mi",H391="8vi",H391="4ti",H391="32mi",H391="Semifinali",H391="Finale"))</f>
        <v>#REF!</v>
      </c>
      <c r="E391" s="73" t="e">
        <f>MAX($E$94:E390)+COUNTIF(G391:N391,$E$6)+AND(G391=$N$4,OR(H391="Barrage",H391="16mi",H391="8vi",H391="4ti",H391="32mi",H391="Semifinali",H391="Finale"))</f>
        <v>#REF!</v>
      </c>
      <c r="F391" s="58" t="str">
        <f t="shared" si="20"/>
        <v>Turno 6</v>
      </c>
      <c r="G391" s="72" t="e">
        <f>#REF!</f>
        <v>#REF!</v>
      </c>
      <c r="H391" s="67">
        <v>9</v>
      </c>
      <c r="I391" s="60">
        <v>6</v>
      </c>
      <c r="J391" s="66" t="e">
        <f>#REF!</f>
        <v>#REF!</v>
      </c>
      <c r="K391" s="66" t="e">
        <f>#REF!</f>
        <v>#REF!</v>
      </c>
      <c r="L391" s="66"/>
      <c r="M391" s="66"/>
      <c r="N391" s="66" t="e">
        <f>#REF!</f>
        <v>#REF!</v>
      </c>
    </row>
    <row r="392" spans="1:14">
      <c r="A392" s="58" t="e">
        <f>MAX($A$94:A391)+COUNTIF(G392:N392,$E$74)+AND(G392=$N$72,OR(H392="Barrage",H392="16mi",H392="8vi",H392="4ti",H392="32mi",H392="Semifinali",H392="Finale"))</f>
        <v>#REF!</v>
      </c>
      <c r="B392" s="58" t="e">
        <f>MAX($B$94:B391)+COUNTIF(G392:N392,$E$57)+AND(G392=$N$55,OR(H392="Barrage",H392="16mi",H392="8vi",H392="4ti",H392="32mi",H392="Semifinali",H392="Finale"))</f>
        <v>#REF!</v>
      </c>
      <c r="C392" s="73" t="e">
        <f>MAX($C$94:C391)+COUNTIF(G392:N392,$E$40)+AND(G392=$N$38,OR(H392="Barrage",H392="16mi",H392="8vi",H392="4ti",H392="32mi",H392="Semifinali",H392="Finale"))</f>
        <v>#REF!</v>
      </c>
      <c r="D392" s="73" t="e">
        <f>MAX($D$94:D391)+COUNTIF(G392:N392,$E$23)+AND(G392=$N$21,OR(H392="Barrage",H392="16mi",H392="8vi",H392="4ti",H392="32mi",H392="Semifinali",H392="Finale"))</f>
        <v>#REF!</v>
      </c>
      <c r="E392" s="73" t="e">
        <f>MAX($E$94:E391)+COUNTIF(G392:N392,$E$6)+AND(G392=$N$4,OR(H392="Barrage",H392="16mi",H392="8vi",H392="4ti",H392="32mi",H392="Semifinali",H392="Finale"))</f>
        <v>#REF!</v>
      </c>
      <c r="F392" s="58" t="str">
        <f t="shared" si="20"/>
        <v>Turno 6</v>
      </c>
      <c r="G392" s="72" t="e">
        <f>#REF!</f>
        <v>#REF!</v>
      </c>
      <c r="H392" s="67">
        <v>10</v>
      </c>
      <c r="I392" s="60">
        <v>7</v>
      </c>
      <c r="J392" s="66" t="e">
        <f>#REF!</f>
        <v>#REF!</v>
      </c>
      <c r="K392" s="66" t="e">
        <f>#REF!</f>
        <v>#REF!</v>
      </c>
      <c r="L392" s="66"/>
      <c r="M392" s="66"/>
      <c r="N392" s="66" t="e">
        <f>#REF!</f>
        <v>#REF!</v>
      </c>
    </row>
    <row r="393" spans="1:14">
      <c r="A393" s="58" t="e">
        <f>MAX($A$94:A392)+COUNTIF(G393:N393,$E$74)+AND(G393=$N$72,OR(H393="Barrage",H393="16mi",H393="8vi",H393="4ti",H393="32mi",H393="Semifinali",H393="Finale"))</f>
        <v>#REF!</v>
      </c>
      <c r="B393" s="58" t="e">
        <f>MAX($B$94:B392)+COUNTIF(G393:N393,$E$57)+AND(G393=$N$55,OR(H393="Barrage",H393="16mi",H393="8vi",H393="4ti",H393="32mi",H393="Semifinali",H393="Finale"))</f>
        <v>#REF!</v>
      </c>
      <c r="C393" s="73" t="e">
        <f>MAX($C$94:C392)+COUNTIF(G393:N393,$E$40)+AND(G393=$N$38,OR(H393="Barrage",H393="16mi",H393="8vi",H393="4ti",H393="32mi",H393="Semifinali",H393="Finale"))</f>
        <v>#REF!</v>
      </c>
      <c r="D393" s="73" t="e">
        <f>MAX($D$94:D392)+COUNTIF(G393:N393,$E$23)+AND(G393=$N$21,OR(H393="Barrage",H393="16mi",H393="8vi",H393="4ti",H393="32mi",H393="Semifinali",H393="Finale"))</f>
        <v>#REF!</v>
      </c>
      <c r="E393" s="73" t="e">
        <f>MAX($E$94:E392)+COUNTIF(G393:N393,$E$6)+AND(G393=$N$4,OR(H393="Barrage",H393="16mi",H393="8vi",H393="4ti",H393="32mi",H393="Semifinali",H393="Finale"))</f>
        <v>#REF!</v>
      </c>
      <c r="F393" s="58" t="str">
        <f t="shared" si="20"/>
        <v>Turno 6</v>
      </c>
      <c r="G393" s="72" t="e">
        <f>#REF!</f>
        <v>#REF!</v>
      </c>
      <c r="H393" s="67">
        <v>10</v>
      </c>
      <c r="I393" s="60">
        <v>8</v>
      </c>
      <c r="J393" s="66" t="e">
        <f>#REF!</f>
        <v>#REF!</v>
      </c>
      <c r="K393" s="66" t="e">
        <f>#REF!</f>
        <v>#REF!</v>
      </c>
      <c r="L393" s="66"/>
      <c r="M393" s="66"/>
      <c r="N393" s="66" t="e">
        <f>#REF!</f>
        <v>#REF!</v>
      </c>
    </row>
    <row r="394" spans="1:14">
      <c r="A394" s="58" t="e">
        <f>MAX($A$94:A393)+COUNTIF(G394:N394,$E$74)+AND(G394=$N$72,OR(H394="Barrage",H394="16mi",H394="8vi",H394="4ti",H394="32mi",H394="Semifinali",H394="Finale"))</f>
        <v>#REF!</v>
      </c>
      <c r="B394" s="58" t="e">
        <f>MAX($B$94:B393)+COUNTIF(G394:N394,$E$57)+AND(G394=$N$55,OR(H394="Barrage",H394="16mi",H394="8vi",H394="4ti",H394="32mi",H394="Semifinali",H394="Finale"))</f>
        <v>#REF!</v>
      </c>
      <c r="C394" s="73" t="e">
        <f>MAX($C$94:C393)+COUNTIF(G394:N394,$E$40)+AND(G394=$N$38,OR(H394="Barrage",H394="16mi",H394="8vi",H394="4ti",H394="32mi",H394="Semifinali",H394="Finale"))</f>
        <v>#REF!</v>
      </c>
      <c r="D394" s="73" t="e">
        <f>MAX($D$94:D393)+COUNTIF(G394:N394,$E$23)+AND(G394=$N$21,OR(H394="Barrage",H394="16mi",H394="8vi",H394="4ti",H394="32mi",H394="Semifinali",H394="Finale"))</f>
        <v>#REF!</v>
      </c>
      <c r="E394" s="73" t="e">
        <f>MAX($E$94:E393)+COUNTIF(G394:N394,$E$6)+AND(G394=$N$4,OR(H394="Barrage",H394="16mi",H394="8vi",H394="4ti",H394="32mi",H394="Semifinali",H394="Finale"))</f>
        <v>#REF!</v>
      </c>
      <c r="F394" s="58" t="str">
        <f t="shared" si="20"/>
        <v>Turno 6</v>
      </c>
      <c r="G394" s="72" t="e">
        <f>#REF!</f>
        <v>#REF!</v>
      </c>
      <c r="H394" s="67">
        <v>11</v>
      </c>
      <c r="I394" s="60">
        <v>9</v>
      </c>
      <c r="J394" s="66" t="e">
        <f>#REF!</f>
        <v>#REF!</v>
      </c>
      <c r="K394" s="66" t="e">
        <f>#REF!</f>
        <v>#REF!</v>
      </c>
      <c r="L394" s="66"/>
      <c r="M394" s="66"/>
      <c r="N394" s="66" t="e">
        <f>#REF!</f>
        <v>#REF!</v>
      </c>
    </row>
    <row r="395" spans="1:14">
      <c r="A395" s="58" t="e">
        <f>MAX($A$94:A394)+COUNTIF(G395:N395,$E$74)+AND(G395=$N$72,OR(H395="Barrage",H395="16mi",H395="8vi",H395="4ti",H395="32mi",H395="Semifinali",H395="Finale"))</f>
        <v>#REF!</v>
      </c>
      <c r="B395" s="58" t="e">
        <f>MAX($B$94:B394)+COUNTIF(G395:N395,$E$57)+AND(G395=$N$55,OR(H395="Barrage",H395="16mi",H395="8vi",H395="4ti",H395="32mi",H395="Semifinali",H395="Finale"))</f>
        <v>#REF!</v>
      </c>
      <c r="C395" s="73" t="e">
        <f>MAX($C$94:C394)+COUNTIF(G395:N395,$E$40)+AND(G395=$N$38,OR(H395="Barrage",H395="16mi",H395="8vi",H395="4ti",H395="32mi",H395="Semifinali",H395="Finale"))</f>
        <v>#REF!</v>
      </c>
      <c r="D395" s="73" t="e">
        <f>MAX($D$94:D394)+COUNTIF(G395:N395,$E$23)+AND(G395=$N$21,OR(H395="Barrage",H395="16mi",H395="8vi",H395="4ti",H395="32mi",H395="Semifinali",H395="Finale"))</f>
        <v>#REF!</v>
      </c>
      <c r="E395" s="73" t="e">
        <f>MAX($E$94:E394)+COUNTIF(G395:N395,$E$6)+AND(G395=$N$4,OR(H395="Barrage",H395="16mi",H395="8vi",H395="4ti",H395="32mi",H395="Semifinali",H395="Finale"))</f>
        <v>#REF!</v>
      </c>
      <c r="F395" s="58" t="str">
        <f t="shared" si="20"/>
        <v>Turno 6</v>
      </c>
      <c r="G395" s="72" t="e">
        <f>#REF!</f>
        <v>#REF!</v>
      </c>
      <c r="H395" s="67">
        <v>11</v>
      </c>
      <c r="I395" s="60">
        <v>10</v>
      </c>
      <c r="J395" s="66" t="e">
        <f>#REF!</f>
        <v>#REF!</v>
      </c>
      <c r="K395" s="66" t="e">
        <f>#REF!</f>
        <v>#REF!</v>
      </c>
      <c r="L395" s="66"/>
      <c r="M395" s="66"/>
      <c r="N395" s="66" t="e">
        <f>#REF!</f>
        <v>#REF!</v>
      </c>
    </row>
    <row r="396" spans="1:14">
      <c r="A396" s="58" t="e">
        <f>MAX($A$94:A395)+COUNTIF(G396:N396,$E$74)+AND(G396=$N$72,OR(H396="Barrage",H396="16mi",H396="8vi",H396="4ti",H396="32mi",H396="Semifinali",H396="Finale"))</f>
        <v>#REF!</v>
      </c>
      <c r="B396" s="58" t="e">
        <f>MAX($B$94:B395)+COUNTIF(G396:N396,$E$57)+AND(G396=$N$55,OR(H396="Barrage",H396="16mi",H396="8vi",H396="4ti",H396="32mi",H396="Semifinali",H396="Finale"))</f>
        <v>#REF!</v>
      </c>
      <c r="C396" s="73" t="e">
        <f>MAX($C$94:C395)+COUNTIF(G396:N396,$E$40)+AND(G396=$N$38,OR(H396="Barrage",H396="16mi",H396="8vi",H396="4ti",H396="32mi",H396="Semifinali",H396="Finale"))</f>
        <v>#REF!</v>
      </c>
      <c r="D396" s="73" t="e">
        <f>MAX($D$94:D395)+COUNTIF(G396:N396,$E$23)+AND(G396=$N$21,OR(H396="Barrage",H396="16mi",H396="8vi",H396="4ti",H396="32mi",H396="Semifinali",H396="Finale"))</f>
        <v>#REF!</v>
      </c>
      <c r="E396" s="73" t="e">
        <f>MAX($E$94:E395)+COUNTIF(G396:N396,$E$6)+AND(G396=$N$4,OR(H396="Barrage",H396="16mi",H396="8vi",H396="4ti",H396="32mi",H396="Semifinali",H396="Finale"))</f>
        <v>#REF!</v>
      </c>
      <c r="F396" s="58" t="str">
        <f t="shared" si="20"/>
        <v>Turno 6</v>
      </c>
      <c r="G396" s="72" t="e">
        <f>#REF!</f>
        <v>#REF!</v>
      </c>
      <c r="H396" s="67">
        <v>12</v>
      </c>
      <c r="I396" s="60">
        <v>11</v>
      </c>
      <c r="J396" s="66" t="e">
        <f>#REF!</f>
        <v>#REF!</v>
      </c>
      <c r="K396" s="66" t="e">
        <f>#REF!</f>
        <v>#REF!</v>
      </c>
      <c r="L396" s="66"/>
      <c r="M396" s="66"/>
      <c r="N396" s="66" t="e">
        <f>#REF!</f>
        <v>#REF!</v>
      </c>
    </row>
    <row r="397" spans="1:14">
      <c r="A397" s="58" t="e">
        <f>MAX($A$94:A396)+COUNTIF(G397:N397,$E$74)+AND(G397=$N$72,OR(H397="Barrage",H397="16mi",H397="8vi",H397="4ti",H397="32mi",H397="Semifinali",H397="Finale"))</f>
        <v>#REF!</v>
      </c>
      <c r="B397" s="58" t="e">
        <f>MAX($B$94:B396)+COUNTIF(G397:N397,$E$57)+AND(G397=$N$55,OR(H397="Barrage",H397="16mi",H397="8vi",H397="4ti",H397="32mi",H397="Semifinali",H397="Finale"))</f>
        <v>#REF!</v>
      </c>
      <c r="C397" s="73" t="e">
        <f>MAX($C$94:C396)+COUNTIF(G397:N397,$E$40)+AND(G397=$N$38,OR(H397="Barrage",H397="16mi",H397="8vi",H397="4ti",H397="32mi",H397="Semifinali",H397="Finale"))</f>
        <v>#REF!</v>
      </c>
      <c r="D397" s="73" t="e">
        <f>MAX($D$94:D396)+COUNTIF(G397:N397,$E$23)+AND(G397=$N$21,OR(H397="Barrage",H397="16mi",H397="8vi",H397="4ti",H397="32mi",H397="Semifinali",H397="Finale"))</f>
        <v>#REF!</v>
      </c>
      <c r="E397" s="73" t="e">
        <f>MAX($E$94:E396)+COUNTIF(G397:N397,$E$6)+AND(G397=$N$4,OR(H397="Barrage",H397="16mi",H397="8vi",H397="4ti",H397="32mi",H397="Semifinali",H397="Finale"))</f>
        <v>#REF!</v>
      </c>
      <c r="F397" s="58" t="str">
        <f t="shared" si="20"/>
        <v>Turno 6</v>
      </c>
      <c r="G397" s="72" t="e">
        <f>#REF!</f>
        <v>#REF!</v>
      </c>
      <c r="H397" s="67">
        <v>12</v>
      </c>
      <c r="I397" s="60">
        <v>12</v>
      </c>
      <c r="J397" s="66" t="e">
        <f>#REF!</f>
        <v>#REF!</v>
      </c>
      <c r="K397" s="66" t="e">
        <f>#REF!</f>
        <v>#REF!</v>
      </c>
      <c r="L397" s="66"/>
      <c r="M397" s="66"/>
      <c r="N397" s="66" t="e">
        <f>#REF!</f>
        <v>#REF!</v>
      </c>
    </row>
    <row r="398" spans="1:14">
      <c r="A398" s="58" t="e">
        <f>MAX($A$94:A397)+COUNTIF(G398:N398,$E$74)+AND(G398=$N$72,OR(H398="Barrage",H398="16mi",H398="8vi",H398="4ti",H398="32mi",H398="Semifinali",H398="Finale"))</f>
        <v>#REF!</v>
      </c>
      <c r="B398" s="58" t="e">
        <f>MAX($B$94:B397)+COUNTIF(G398:N398,$E$57)+AND(G398=$N$55,OR(H398="Barrage",H398="16mi",H398="8vi",H398="4ti",H398="32mi",H398="Semifinali",H398="Finale"))</f>
        <v>#REF!</v>
      </c>
      <c r="C398" s="73" t="e">
        <f>MAX($C$94:C397)+COUNTIF(G398:N398,$E$40)+AND(G398=$N$38,OR(H398="Barrage",H398="16mi",H398="8vi",H398="4ti",H398="32mi",H398="Semifinali",H398="Finale"))</f>
        <v>#REF!</v>
      </c>
      <c r="D398" s="73" t="e">
        <f>MAX($D$94:D397)+COUNTIF(G398:N398,$E$23)+AND(G398=$N$21,OR(H398="Barrage",H398="16mi",H398="8vi",H398="4ti",H398="32mi",H398="Semifinali",H398="Finale"))</f>
        <v>#REF!</v>
      </c>
      <c r="E398" s="73" t="e">
        <f>MAX($E$94:E397)+COUNTIF(G398:N398,$E$6)+AND(G398=$N$4,OR(H398="Barrage",H398="16mi",H398="8vi",H398="4ti",H398="32mi",H398="Semifinali",H398="Finale"))</f>
        <v>#REF!</v>
      </c>
      <c r="F398" s="58" t="str">
        <f t="shared" si="20"/>
        <v>Turno 6</v>
      </c>
      <c r="G398" s="61" t="e">
        <f>#REF!</f>
        <v>#REF!</v>
      </c>
      <c r="H398" s="67">
        <v>17</v>
      </c>
      <c r="I398" s="60">
        <v>13</v>
      </c>
      <c r="J398" s="66" t="e">
        <f>Esordienti!#REF!</f>
        <v>#REF!</v>
      </c>
      <c r="K398" s="66" t="e">
        <f>Esordienti!#REF!</f>
        <v>#REF!</v>
      </c>
      <c r="L398" s="66"/>
      <c r="M398" s="66"/>
      <c r="N398" s="66" t="e">
        <f>Esordienti!#REF!</f>
        <v>#REF!</v>
      </c>
    </row>
    <row r="399" spans="1:14">
      <c r="A399" s="58" t="e">
        <f>MAX($A$94:A398)+COUNTIF(G399:N399,$E$74)+AND(G399=$N$72,OR(H399="Barrage",H399="16mi",H399="8vi",H399="4ti",H399="32mi",H399="Semifinali",H399="Finale"))</f>
        <v>#REF!</v>
      </c>
      <c r="B399" s="58" t="e">
        <f>MAX($B$94:B398)+COUNTIF(G399:N399,$E$57)+AND(G399=$N$55,OR(H399="Barrage",H399="16mi",H399="8vi",H399="4ti",H399="32mi",H399="Semifinali",H399="Finale"))</f>
        <v>#REF!</v>
      </c>
      <c r="C399" s="73" t="e">
        <f>MAX($C$94:C398)+COUNTIF(G399:N399,$E$40)+AND(G399=$N$38,OR(H399="Barrage",H399="16mi",H399="8vi",H399="4ti",H399="32mi",H399="Semifinali",H399="Finale"))</f>
        <v>#REF!</v>
      </c>
      <c r="D399" s="73" t="e">
        <f>MAX($D$94:D398)+COUNTIF(G399:N399,$E$23)+AND(G399=$N$21,OR(H399="Barrage",H399="16mi",H399="8vi",H399="4ti",H399="32mi",H399="Semifinali",H399="Finale"))</f>
        <v>#REF!</v>
      </c>
      <c r="E399" s="73" t="e">
        <f>MAX($E$94:E398)+COUNTIF(G399:N399,$E$6)+AND(G399=$N$4,OR(H399="Barrage",H399="16mi",H399="8vi",H399="4ti",H399="32mi",H399="Semifinali",H399="Finale"))</f>
        <v>#REF!</v>
      </c>
      <c r="F399" s="58" t="str">
        <f t="shared" si="20"/>
        <v>Turno 6</v>
      </c>
      <c r="G399" s="61" t="e">
        <f>#REF!</f>
        <v>#REF!</v>
      </c>
      <c r="H399" s="67">
        <v>18</v>
      </c>
      <c r="I399" s="60">
        <v>14</v>
      </c>
      <c r="J399" s="66" t="e">
        <f>Esordienti!#REF!</f>
        <v>#REF!</v>
      </c>
      <c r="K399" s="66" t="e">
        <f>Esordienti!#REF!</f>
        <v>#REF!</v>
      </c>
      <c r="L399" s="66"/>
      <c r="M399" s="66"/>
      <c r="N399" s="66" t="e">
        <f>Esordienti!#REF!</f>
        <v>#REF!</v>
      </c>
    </row>
    <row r="400" spans="1:14">
      <c r="A400" s="58" t="e">
        <f>MAX($A$94:A399)+COUNTIF(G400:N400,$E$74)+AND(G400=$N$72,OR(H400="Barrage",H400="16mi",H400="8vi",H400="4ti",H400="32mi",H400="Semifinali",H400="Finale"))</f>
        <v>#REF!</v>
      </c>
      <c r="B400" s="58" t="e">
        <f>MAX($B$94:B399)+COUNTIF(G400:N400,$E$57)+AND(G400=$N$55,OR(H400="Barrage",H400="16mi",H400="8vi",H400="4ti",H400="32mi",H400="Semifinali",H400="Finale"))</f>
        <v>#REF!</v>
      </c>
      <c r="C400" s="73" t="e">
        <f>MAX($C$94:C399)+COUNTIF(G400:N400,$E$40)+AND(G400=$N$38,OR(H400="Barrage",H400="16mi",H400="8vi",H400="4ti",H400="32mi",H400="Semifinali",H400="Finale"))</f>
        <v>#REF!</v>
      </c>
      <c r="D400" s="73" t="e">
        <f>MAX($D$94:D399)+COUNTIF(G400:N400,$E$23)+AND(G400=$N$21,OR(H400="Barrage",H400="16mi",H400="8vi",H400="4ti",H400="32mi",H400="Semifinali",H400="Finale"))</f>
        <v>#REF!</v>
      </c>
      <c r="E400" s="73" t="e">
        <f>MAX($E$94:E399)+COUNTIF(G400:N400,$E$6)+AND(G400=$N$4,OR(H400="Barrage",H400="16mi",H400="8vi",H400="4ti",H400="32mi",H400="Semifinali",H400="Finale"))</f>
        <v>#REF!</v>
      </c>
      <c r="F400" s="58" t="str">
        <f t="shared" si="20"/>
        <v>Turno 6</v>
      </c>
      <c r="G400" s="61" t="e">
        <f>#REF!</f>
        <v>#REF!</v>
      </c>
      <c r="H400" s="67">
        <v>19</v>
      </c>
      <c r="I400" s="60">
        <v>15</v>
      </c>
      <c r="J400" s="66" t="e">
        <f>Esordienti!#REF!</f>
        <v>#REF!</v>
      </c>
      <c r="K400" s="66" t="e">
        <f>Esordienti!#REF!</f>
        <v>#REF!</v>
      </c>
      <c r="L400" s="66"/>
      <c r="M400" s="66"/>
      <c r="N400" s="66" t="e">
        <f>Esordienti!#REF!</f>
        <v>#REF!</v>
      </c>
    </row>
    <row r="401" spans="1:14">
      <c r="A401" s="58" t="e">
        <f>MAX($A$94:A400)+COUNTIF(G401:N401,$E$74)+AND(G401=$N$72,OR(H401="Barrage",H401="16mi",H401="8vi",H401="4ti",H401="32mi",H401="Semifinali",H401="Finale"))</f>
        <v>#REF!</v>
      </c>
      <c r="B401" s="58" t="e">
        <f>MAX($B$94:B400)+COUNTIF(G401:N401,$E$57)+AND(G401=$N$55,OR(H401="Barrage",H401="16mi",H401="8vi",H401="4ti",H401="32mi",H401="Semifinali",H401="Finale"))</f>
        <v>#REF!</v>
      </c>
      <c r="C401" s="73" t="e">
        <f>MAX($C$94:C400)+COUNTIF(G401:N401,$E$40)+AND(G401=$N$38,OR(H401="Barrage",H401="16mi",H401="8vi",H401="4ti",H401="32mi",H401="Semifinali",H401="Finale"))</f>
        <v>#REF!</v>
      </c>
      <c r="D401" s="73" t="e">
        <f>MAX($D$94:D400)+COUNTIF(G401:N401,$E$23)+AND(G401=$N$21,OR(H401="Barrage",H401="16mi",H401="8vi",H401="4ti",H401="32mi",H401="Semifinali",H401="Finale"))</f>
        <v>#REF!</v>
      </c>
      <c r="E401" s="73" t="e">
        <f>MAX($E$94:E400)+COUNTIF(G401:N401,$E$6)+AND(G401=$N$4,OR(H401="Barrage",H401="16mi",H401="8vi",H401="4ti",H401="32mi",H401="Semifinali",H401="Finale"))</f>
        <v>#REF!</v>
      </c>
      <c r="F401" s="58" t="str">
        <f t="shared" si="20"/>
        <v>Turno 6</v>
      </c>
      <c r="G401" s="61" t="e">
        <f>#REF!</f>
        <v>#REF!</v>
      </c>
      <c r="H401" s="67">
        <v>20</v>
      </c>
      <c r="I401" s="60">
        <v>16</v>
      </c>
      <c r="J401" s="66" t="e">
        <f>Esordienti!#REF!</f>
        <v>#REF!</v>
      </c>
      <c r="K401" s="66" t="e">
        <f>Esordienti!#REF!</f>
        <v>#REF!</v>
      </c>
      <c r="L401" s="66"/>
      <c r="M401" s="66"/>
      <c r="N401" s="66" t="e">
        <f>Esordienti!#REF!</f>
        <v>#REF!</v>
      </c>
    </row>
    <row r="402" spans="1:14">
      <c r="A402" s="58" t="e">
        <f>MAX($A$94:A401)+COUNTIF(G402:N402,$E$74)+AND(G402=$N$72,OR(H402="Barrage",H402="16mi",H402="8vi",H402="4ti",H402="32mi",H402="Semifinali",H402="Finale"))</f>
        <v>#REF!</v>
      </c>
      <c r="B402" s="58" t="e">
        <f>MAX($B$94:B401)+COUNTIF(G402:N402,$E$57)+AND(G402=$N$55,OR(H402="Barrage",H402="16mi",H402="8vi",H402="4ti",H402="32mi",H402="Semifinali",H402="Finale"))</f>
        <v>#REF!</v>
      </c>
      <c r="C402" s="73" t="e">
        <f>MAX($C$94:C401)+COUNTIF(G402:N402,$E$40)+AND(G402=$N$38,OR(H402="Barrage",H402="16mi",H402="8vi",H402="4ti",H402="32mi",H402="Semifinali",H402="Finale"))</f>
        <v>#REF!</v>
      </c>
      <c r="D402" s="73" t="e">
        <f>MAX($D$94:D401)+COUNTIF(G402:N402,$E$23)+AND(G402=$N$21,OR(H402="Barrage",H402="16mi",H402="8vi",H402="4ti",H402="32mi",H402="Semifinali",H402="Finale"))</f>
        <v>#REF!</v>
      </c>
      <c r="E402" s="73" t="e">
        <f>MAX($E$94:E401)+COUNTIF(G402:N402,$E$6)+AND(G402=$N$4,OR(H402="Barrage",H402="16mi",H402="8vi",H402="4ti",H402="32mi",H402="Semifinali",H402="Finale"))</f>
        <v>#REF!</v>
      </c>
      <c r="F402" s="58" t="str">
        <f t="shared" si="20"/>
        <v>Turno 6</v>
      </c>
      <c r="G402" s="61" t="e">
        <f>#REF!</f>
        <v>#REF!</v>
      </c>
      <c r="H402" s="67">
        <v>21</v>
      </c>
      <c r="I402" s="60">
        <v>17</v>
      </c>
      <c r="J402" s="66" t="e">
        <f>Esordienti!#REF!</f>
        <v>#REF!</v>
      </c>
      <c r="K402" s="66" t="e">
        <f>Esordienti!#REF!</f>
        <v>#REF!</v>
      </c>
      <c r="L402" s="66"/>
      <c r="M402" s="66"/>
      <c r="N402" s="66" t="e">
        <f>Esordienti!#REF!</f>
        <v>#REF!</v>
      </c>
    </row>
    <row r="403" spans="1:14">
      <c r="A403" s="58" t="e">
        <f>MAX($A$94:A402)+COUNTIF(G403:N403,$E$74)+AND(G403=$N$72,OR(H403="Barrage",H403="16mi",H403="8vi",H403="4ti",H403="32mi",H403="Semifinali",H403="Finale"))</f>
        <v>#REF!</v>
      </c>
      <c r="B403" s="58" t="e">
        <f>MAX($B$94:B402)+COUNTIF(G403:N403,$E$57)+AND(G403=$N$55,OR(H403="Barrage",H403="16mi",H403="8vi",H403="4ti",H403="32mi",H403="Semifinali",H403="Finale"))</f>
        <v>#REF!</v>
      </c>
      <c r="C403" s="73" t="e">
        <f>MAX($C$94:C402)+COUNTIF(G403:N403,$E$40)+AND(G403=$N$38,OR(H403="Barrage",H403="16mi",H403="8vi",H403="4ti",H403="32mi",H403="Semifinali",H403="Finale"))</f>
        <v>#REF!</v>
      </c>
      <c r="D403" s="73" t="e">
        <f>MAX($D$94:D402)+COUNTIF(G403:N403,$E$23)+AND(G403=$N$21,OR(H403="Barrage",H403="16mi",H403="8vi",H403="4ti",H403="32mi",H403="Semifinali",H403="Finale"))</f>
        <v>#REF!</v>
      </c>
      <c r="E403" s="73" t="e">
        <f>MAX($E$94:E402)+COUNTIF(G403:N403,$E$6)+AND(G403=$N$4,OR(H403="Barrage",H403="16mi",H403="8vi",H403="4ti",H403="32mi",H403="Semifinali",H403="Finale"))</f>
        <v>#REF!</v>
      </c>
      <c r="F403" s="58" t="str">
        <f t="shared" si="20"/>
        <v>Turno 6</v>
      </c>
      <c r="G403" s="61" t="e">
        <f>#REF!</f>
        <v>#REF!</v>
      </c>
      <c r="H403" s="67">
        <v>22</v>
      </c>
      <c r="I403" s="60">
        <v>18</v>
      </c>
      <c r="J403" s="66" t="e">
        <f>Esordienti!#REF!</f>
        <v>#REF!</v>
      </c>
      <c r="K403" s="66" t="e">
        <f>Esordienti!#REF!</f>
        <v>#REF!</v>
      </c>
      <c r="L403" s="66"/>
      <c r="M403" s="66"/>
      <c r="N403" s="66" t="e">
        <f>Esordienti!#REF!</f>
        <v>#REF!</v>
      </c>
    </row>
    <row r="404" spans="1:14">
      <c r="A404" s="58" t="e">
        <f>MAX($A$94:A403)+COUNTIF(G404:N404,$E$74)+AND(G404=$N$72,OR(H404="Barrage",H404="16mi",H404="8vi",H404="4ti",H404="32mi",H404="Semifinali",H404="Finale"))</f>
        <v>#REF!</v>
      </c>
      <c r="B404" s="58" t="e">
        <f>MAX($B$94:B403)+COUNTIF(G404:N404,$E$57)+AND(G404=$N$55,OR(H404="Barrage",H404="16mi",H404="8vi",H404="4ti",H404="32mi",H404="Semifinali",H404="Finale"))</f>
        <v>#REF!</v>
      </c>
      <c r="C404" s="73" t="e">
        <f>MAX($C$94:C403)+COUNTIF(G404:N404,$E$40)+AND(G404=$N$38,OR(H404="Barrage",H404="16mi",H404="8vi",H404="4ti",H404="32mi",H404="Semifinali",H404="Finale"))</f>
        <v>#REF!</v>
      </c>
      <c r="D404" s="73" t="e">
        <f>MAX($D$94:D403)+COUNTIF(G404:N404,$E$23)+AND(G404=$N$21,OR(H404="Barrage",H404="16mi",H404="8vi",H404="4ti",H404="32mi",H404="Semifinali",H404="Finale"))</f>
        <v>#REF!</v>
      </c>
      <c r="E404" s="73" t="e">
        <f>MAX($E$94:E403)+COUNTIF(G404:N404,$E$6)+AND(G404=$N$4,OR(H404="Barrage",H404="16mi",H404="8vi",H404="4ti",H404="32mi",H404="Semifinali",H404="Finale"))</f>
        <v>#REF!</v>
      </c>
      <c r="F404" s="58" t="str">
        <f t="shared" si="20"/>
        <v>Turno 6</v>
      </c>
      <c r="G404" s="61" t="e">
        <f>#REF!</f>
        <v>#REF!</v>
      </c>
      <c r="H404" s="67">
        <v>23</v>
      </c>
      <c r="I404" s="60">
        <v>19</v>
      </c>
      <c r="J404" s="66" t="e">
        <f>Esordienti!#REF!</f>
        <v>#REF!</v>
      </c>
      <c r="K404" s="66" t="e">
        <f>Esordienti!#REF!</f>
        <v>#REF!</v>
      </c>
      <c r="L404" s="66"/>
      <c r="M404" s="66"/>
      <c r="N404" s="66" t="e">
        <f>Esordienti!#REF!</f>
        <v>#REF!</v>
      </c>
    </row>
    <row r="405" spans="1:14">
      <c r="A405" s="58" t="e">
        <f>MAX($A$94:A404)+COUNTIF(G405:N405,$E$74)+AND(G405=$N$72,OR(H405="Barrage",H405="16mi",H405="8vi",H405="4ti",H405="32mi",H405="Semifinali",H405="Finale"))</f>
        <v>#REF!</v>
      </c>
      <c r="B405" s="58" t="e">
        <f>MAX($B$94:B404)+COUNTIF(G405:N405,$E$57)+AND(G405=$N$55,OR(H405="Barrage",H405="16mi",H405="8vi",H405="4ti",H405="32mi",H405="Semifinali",H405="Finale"))</f>
        <v>#REF!</v>
      </c>
      <c r="C405" s="73" t="e">
        <f>MAX($C$94:C404)+COUNTIF(G405:N405,$E$40)+AND(G405=$N$38,OR(H405="Barrage",H405="16mi",H405="8vi",H405="4ti",H405="32mi",H405="Semifinali",H405="Finale"))</f>
        <v>#REF!</v>
      </c>
      <c r="D405" s="73" t="e">
        <f>MAX($D$94:D404)+COUNTIF(G405:N405,$E$23)+AND(G405=$N$21,OR(H405="Barrage",H405="16mi",H405="8vi",H405="4ti",H405="32mi",H405="Semifinali",H405="Finale"))</f>
        <v>#REF!</v>
      </c>
      <c r="E405" s="73" t="e">
        <f>MAX($E$94:E404)+COUNTIF(G405:N405,$E$6)+AND(G405=$N$4,OR(H405="Barrage",H405="16mi",H405="8vi",H405="4ti",H405="32mi",H405="Semifinali",H405="Finale"))</f>
        <v>#REF!</v>
      </c>
      <c r="F405" s="58" t="str">
        <f t="shared" si="20"/>
        <v>Turno 6</v>
      </c>
      <c r="G405" s="61" t="e">
        <f>#REF!</f>
        <v>#REF!</v>
      </c>
      <c r="H405" s="67">
        <v>24</v>
      </c>
      <c r="I405" s="60">
        <v>20</v>
      </c>
      <c r="J405" s="66" t="e">
        <f>Esordienti!#REF!</f>
        <v>#REF!</v>
      </c>
      <c r="K405" s="66" t="e">
        <f>Esordienti!#REF!</f>
        <v>#REF!</v>
      </c>
      <c r="L405" s="66"/>
      <c r="M405" s="66"/>
      <c r="N405" s="66" t="e">
        <f>Esordienti!#REF!</f>
        <v>#REF!</v>
      </c>
    </row>
    <row r="406" spans="1:14">
      <c r="A406" s="58" t="e">
        <f>MAX($A$94:A405)+COUNTIF(G406:N406,$E$74)+AND(G406=$N$72,OR(H406="Barrage",H406="16mi",H406="8vi",H406="4ti",H406="32mi",H406="Semifinali",H406="Finale"))</f>
        <v>#REF!</v>
      </c>
      <c r="B406" s="58" t="e">
        <f>MAX($B$94:B405)+COUNTIF(G406:N406,$E$57)+AND(G406=$N$55,OR(H406="Barrage",H406="16mi",H406="8vi",H406="4ti",H406="32mi",H406="Semifinali",H406="Finale"))</f>
        <v>#REF!</v>
      </c>
      <c r="C406" s="73" t="e">
        <f>MAX($C$94:C405)+COUNTIF(G406:N406,$E$40)+AND(G406=$N$38,OR(H406="Barrage",H406="16mi",H406="8vi",H406="4ti",H406="32mi",H406="Semifinali",H406="Finale"))</f>
        <v>#REF!</v>
      </c>
      <c r="D406" s="73" t="e">
        <f>MAX($D$94:D405)+COUNTIF(G406:N406,$E$23)+AND(G406=$N$21,OR(H406="Barrage",H406="16mi",H406="8vi",H406="4ti",H406="32mi",H406="Semifinali",H406="Finale"))</f>
        <v>#REF!</v>
      </c>
      <c r="E406" s="73" t="e">
        <f>MAX($E$94:E405)+COUNTIF(G406:N406,$E$6)+AND(G406=$N$4,OR(H406="Barrage",H406="16mi",H406="8vi",H406="4ti",H406="32mi",H406="Semifinali",H406="Finale"))</f>
        <v>#REF!</v>
      </c>
      <c r="F406" s="58" t="str">
        <f t="shared" si="20"/>
        <v>Turno 6</v>
      </c>
      <c r="G406" s="61" t="e">
        <f>#REF!</f>
        <v>#REF!</v>
      </c>
      <c r="H406" s="67">
        <v>25</v>
      </c>
      <c r="I406" s="60">
        <v>21</v>
      </c>
      <c r="J406" s="66" t="e">
        <f>Esordienti!#REF!</f>
        <v>#REF!</v>
      </c>
      <c r="K406" s="66" t="e">
        <f>Esordienti!#REF!</f>
        <v>#REF!</v>
      </c>
      <c r="L406" s="66"/>
      <c r="M406" s="66"/>
      <c r="N406" s="66" t="e">
        <f>Esordienti!#REF!</f>
        <v>#REF!</v>
      </c>
    </row>
    <row r="407" spans="1:14">
      <c r="A407" s="58" t="e">
        <f>MAX($A$94:A406)+COUNTIF(G407:N407,$E$74)+AND(G407=$N$72,OR(H407="Barrage",H407="16mi",H407="8vi",H407="4ti",H407="32mi",H407="Semifinali",H407="Finale"))</f>
        <v>#REF!</v>
      </c>
      <c r="B407" s="58" t="e">
        <f>MAX($B$94:B406)+COUNTIF(G407:N407,$E$57)+AND(G407=$N$55,OR(H407="Barrage",H407="16mi",H407="8vi",H407="4ti",H407="32mi",H407="Semifinali",H407="Finale"))</f>
        <v>#REF!</v>
      </c>
      <c r="C407" s="73" t="e">
        <f>MAX($C$94:C406)+COUNTIF(G407:N407,$E$40)+AND(G407=$N$38,OR(H407="Barrage",H407="16mi",H407="8vi",H407="4ti",H407="32mi",H407="Semifinali",H407="Finale"))</f>
        <v>#REF!</v>
      </c>
      <c r="D407" s="73" t="e">
        <f>MAX($D$94:D406)+COUNTIF(G407:N407,$E$23)+AND(G407=$N$21,OR(H407="Barrage",H407="16mi",H407="8vi",H407="4ti",H407="32mi",H407="Semifinali",H407="Finale"))</f>
        <v>#REF!</v>
      </c>
      <c r="E407" s="73" t="e">
        <f>MAX($E$94:E406)+COUNTIF(G407:N407,$E$6)+AND(G407=$N$4,OR(H407="Barrage",H407="16mi",H407="8vi",H407="4ti",H407="32mi",H407="Semifinali",H407="Finale"))</f>
        <v>#REF!</v>
      </c>
      <c r="F407" s="58" t="str">
        <f t="shared" si="20"/>
        <v>Turno 6</v>
      </c>
      <c r="G407" s="61" t="e">
        <f>#REF!</f>
        <v>#REF!</v>
      </c>
      <c r="H407" s="67">
        <v>26</v>
      </c>
      <c r="I407" s="60">
        <v>22</v>
      </c>
      <c r="J407" s="66" t="e">
        <f>Esordienti!#REF!</f>
        <v>#REF!</v>
      </c>
      <c r="K407" s="66" t="e">
        <f>Esordienti!#REF!</f>
        <v>#REF!</v>
      </c>
      <c r="L407" s="66"/>
      <c r="M407" s="66"/>
      <c r="N407" s="66" t="e">
        <f>Esordienti!#REF!</f>
        <v>#REF!</v>
      </c>
    </row>
    <row r="408" spans="1:14">
      <c r="A408" s="58" t="e">
        <f>MAX($A$94:A407)+COUNTIF(G408:N408,$E$74)+AND(G408=$N$72,OR(H408="Barrage",H408="16mi",H408="8vi",H408="4ti",H408="32mi",H408="Semifinali",H408="Finale"))</f>
        <v>#REF!</v>
      </c>
      <c r="B408" s="58" t="e">
        <f>MAX($B$94:B407)+COUNTIF(G408:N408,$E$57)+AND(G408=$N$55,OR(H408="Barrage",H408="16mi",H408="8vi",H408="4ti",H408="32mi",H408="Semifinali",H408="Finale"))</f>
        <v>#REF!</v>
      </c>
      <c r="C408" s="73" t="e">
        <f>MAX($C$94:C407)+COUNTIF(G408:N408,$E$40)+AND(G408=$N$38,OR(H408="Barrage",H408="16mi",H408="8vi",H408="4ti",H408="32mi",H408="Semifinali",H408="Finale"))</f>
        <v>#REF!</v>
      </c>
      <c r="D408" s="73" t="e">
        <f>MAX($D$94:D407)+COUNTIF(G408:N408,$E$23)+AND(G408=$N$21,OR(H408="Barrage",H408="16mi",H408="8vi",H408="4ti",H408="32mi",H408="Semifinali",H408="Finale"))</f>
        <v>#REF!</v>
      </c>
      <c r="E408" s="73" t="e">
        <f>MAX($E$94:E407)+COUNTIF(G408:N408,$E$6)+AND(G408=$N$4,OR(H408="Barrage",H408="16mi",H408="8vi",H408="4ti",H408="32mi",H408="Semifinali",H408="Finale"))</f>
        <v>#REF!</v>
      </c>
      <c r="F408" s="58" t="str">
        <f t="shared" si="20"/>
        <v>Turno 6</v>
      </c>
      <c r="G408" s="61" t="e">
        <f>#REF!</f>
        <v>#REF!</v>
      </c>
      <c r="H408" s="67">
        <v>27</v>
      </c>
      <c r="I408" s="60">
        <v>23</v>
      </c>
      <c r="J408" s="66" t="e">
        <f>Esordienti!#REF!</f>
        <v>#REF!</v>
      </c>
      <c r="K408" s="66" t="e">
        <f>Esordienti!#REF!</f>
        <v>#REF!</v>
      </c>
      <c r="L408" s="66"/>
      <c r="M408" s="66"/>
      <c r="N408" s="66" t="e">
        <f>Esordienti!#REF!</f>
        <v>#REF!</v>
      </c>
    </row>
    <row r="409" spans="1:14">
      <c r="A409" s="58" t="e">
        <f>MAX($A$94:A408)+COUNTIF(G409:N409,$E$74)+AND(G409=$N$72,OR(H409="Barrage",H409="16mi",H409="8vi",H409="4ti",H409="32mi",H409="Semifinali",H409="Finale"))</f>
        <v>#REF!</v>
      </c>
      <c r="B409" s="58" t="e">
        <f>MAX($B$94:B408)+COUNTIF(G409:N409,$E$57)+AND(G409=$N$55,OR(H409="Barrage",H409="16mi",H409="8vi",H409="4ti",H409="32mi",H409="Semifinali",H409="Finale"))</f>
        <v>#REF!</v>
      </c>
      <c r="C409" s="73" t="e">
        <f>MAX($C$94:C408)+COUNTIF(G409:N409,$E$40)+AND(G409=$N$38,OR(H409="Barrage",H409="16mi",H409="8vi",H409="4ti",H409="32mi",H409="Semifinali",H409="Finale"))</f>
        <v>#REF!</v>
      </c>
      <c r="D409" s="73" t="e">
        <f>MAX($D$94:D408)+COUNTIF(G409:N409,$E$23)+AND(G409=$N$21,OR(H409="Barrage",H409="16mi",H409="8vi",H409="4ti",H409="32mi",H409="Semifinali",H409="Finale"))</f>
        <v>#REF!</v>
      </c>
      <c r="E409" s="73" t="e">
        <f>MAX($E$94:E408)+COUNTIF(G409:N409,$E$6)+AND(G409=$N$4,OR(H409="Barrage",H409="16mi",H409="8vi",H409="4ti",H409="32mi",H409="Semifinali",H409="Finale"))</f>
        <v>#REF!</v>
      </c>
      <c r="F409" s="58" t="str">
        <f t="shared" si="20"/>
        <v>Turno 6</v>
      </c>
      <c r="G409" s="61" t="e">
        <f>#REF!</f>
        <v>#REF!</v>
      </c>
      <c r="H409" s="67">
        <v>28</v>
      </c>
      <c r="I409" s="60">
        <v>24</v>
      </c>
      <c r="J409" s="66" t="e">
        <f>Esordienti!#REF!</f>
        <v>#REF!</v>
      </c>
      <c r="K409" s="66" t="e">
        <f>Esordienti!#REF!</f>
        <v>#REF!</v>
      </c>
      <c r="L409" s="66"/>
      <c r="M409" s="66"/>
      <c r="N409" s="66" t="e">
        <f>Esordienti!#REF!</f>
        <v>#REF!</v>
      </c>
    </row>
    <row r="410" spans="1:14">
      <c r="A410" s="58" t="e">
        <f>MAX($A$94:A409)+COUNTIF(G410:N410,$E$74)+AND(G410=$N$72,OR(H410="Barrage",H410="16mi",H410="8vi",H410="4ti",H410="32mi",H410="Semifinali",H410="Finale"))</f>
        <v>#REF!</v>
      </c>
      <c r="B410" s="58" t="e">
        <f>MAX($B$94:B409)+COUNTIF(G410:N410,$E$57)+AND(G410=$N$55,OR(H410="Barrage",H410="16mi",H410="8vi",H410="4ti",H410="32mi",H410="Semifinali",H410="Finale"))</f>
        <v>#REF!</v>
      </c>
      <c r="C410" s="73" t="e">
        <f>MAX($C$94:C409)+COUNTIF(G410:N410,$E$40)+AND(G410=$N$38,OR(H410="Barrage",H410="16mi",H410="8vi",H410="4ti",H410="32mi",H410="Semifinali",H410="Finale"))</f>
        <v>#REF!</v>
      </c>
      <c r="D410" s="73" t="e">
        <f>MAX($D$94:D409)+COUNTIF(G410:N410,$E$23)+AND(G410=$N$21,OR(H410="Barrage",H410="16mi",H410="8vi",H410="4ti",H410="32mi",H410="Semifinali",H410="Finale"))</f>
        <v>#REF!</v>
      </c>
      <c r="E410" s="73" t="e">
        <f>MAX($E$94:E409)+COUNTIF(G410:N410,$E$6)+AND(G410=$N$4,OR(H410="Barrage",H410="16mi",H410="8vi",H410="4ti",H410="32mi",H410="Semifinali",H410="Finale"))</f>
        <v>#REF!</v>
      </c>
      <c r="F410" s="58" t="str">
        <f t="shared" si="20"/>
        <v>Turno 6</v>
      </c>
      <c r="G410" s="61" t="e">
        <f>#REF!</f>
        <v>#REF!</v>
      </c>
      <c r="H410" s="67">
        <v>29</v>
      </c>
      <c r="I410" s="60">
        <v>25</v>
      </c>
      <c r="J410" s="66" t="e">
        <f>Esordienti!#REF!</f>
        <v>#REF!</v>
      </c>
      <c r="K410" s="66" t="e">
        <f>Esordienti!#REF!</f>
        <v>#REF!</v>
      </c>
      <c r="L410" s="66"/>
      <c r="M410" s="66"/>
      <c r="N410" s="66" t="e">
        <f>Esordienti!#REF!</f>
        <v>#REF!</v>
      </c>
    </row>
    <row r="411" spans="1:14">
      <c r="A411" s="58" t="e">
        <f>MAX($A$94:A410)+COUNTIF(G411:N411,$E$74)+AND(G411=$N$72,OR(H411="Barrage",H411="16mi",H411="8vi",H411="4ti",H411="32mi",H411="Semifinali",H411="Finale"))</f>
        <v>#REF!</v>
      </c>
      <c r="B411" s="58" t="e">
        <f>MAX($B$94:B410)+COUNTIF(G411:N411,$E$57)+AND(G411=$N$55,OR(H411="Barrage",H411="16mi",H411="8vi",H411="4ti",H411="32mi",H411="Semifinali",H411="Finale"))</f>
        <v>#REF!</v>
      </c>
      <c r="C411" s="73" t="e">
        <f>MAX($C$94:C410)+COUNTIF(G411:N411,$E$40)+AND(G411=$N$38,OR(H411="Barrage",H411="16mi",H411="8vi",H411="4ti",H411="32mi",H411="Semifinali",H411="Finale"))</f>
        <v>#REF!</v>
      </c>
      <c r="D411" s="73" t="e">
        <f>MAX($D$94:D410)+COUNTIF(G411:N411,$E$23)+AND(G411=$N$21,OR(H411="Barrage",H411="16mi",H411="8vi",H411="4ti",H411="32mi",H411="Semifinali",H411="Finale"))</f>
        <v>#REF!</v>
      </c>
      <c r="E411" s="73" t="e">
        <f>MAX($E$94:E410)+COUNTIF(G411:N411,$E$6)+AND(G411=$N$4,OR(H411="Barrage",H411="16mi",H411="8vi",H411="4ti",H411="32mi",H411="Semifinali",H411="Finale"))</f>
        <v>#REF!</v>
      </c>
      <c r="F411" s="58" t="str">
        <f t="shared" si="20"/>
        <v>Turno 6</v>
      </c>
      <c r="G411" s="61" t="e">
        <f>#REF!</f>
        <v>#REF!</v>
      </c>
      <c r="H411" s="67">
        <v>30</v>
      </c>
      <c r="I411" s="60">
        <v>26</v>
      </c>
      <c r="J411" s="66" t="e">
        <f>Esordienti!#REF!</f>
        <v>#REF!</v>
      </c>
      <c r="K411" s="66" t="e">
        <f>Esordienti!#REF!</f>
        <v>#REF!</v>
      </c>
      <c r="L411" s="66"/>
      <c r="M411" s="66"/>
      <c r="N411" s="66" t="e">
        <f>Esordienti!#REF!</f>
        <v>#REF!</v>
      </c>
    </row>
    <row r="412" spans="1:14">
      <c r="A412" s="58" t="e">
        <f>MAX($A$94:A411)+COUNTIF(G412:N412,$E$74)+AND(G412=$N$72,OR(H412="Barrage",H412="16mi",H412="8vi",H412="4ti",H412="32mi",H412="Semifinali",H412="Finale"))</f>
        <v>#REF!</v>
      </c>
      <c r="B412" s="58" t="e">
        <f>MAX($B$94:B411)+COUNTIF(G412:N412,$E$57)+AND(G412=$N$55,OR(H412="Barrage",H412="16mi",H412="8vi",H412="4ti",H412="32mi",H412="Semifinali",H412="Finale"))</f>
        <v>#REF!</v>
      </c>
      <c r="C412" s="73" t="e">
        <f>MAX($C$94:C411)+COUNTIF(G412:N412,$E$40)+AND(G412=$N$38,OR(H412="Barrage",H412="16mi",H412="8vi",H412="4ti",H412="32mi",H412="Semifinali",H412="Finale"))</f>
        <v>#REF!</v>
      </c>
      <c r="D412" s="73" t="e">
        <f>MAX($D$94:D411)+COUNTIF(G412:N412,$E$23)+AND(G412=$N$21,OR(H412="Barrage",H412="16mi",H412="8vi",H412="4ti",H412="32mi",H412="Semifinali",H412="Finale"))</f>
        <v>#REF!</v>
      </c>
      <c r="E412" s="73" t="e">
        <f>MAX($E$94:E411)+COUNTIF(G412:N412,$E$6)+AND(G412=$N$4,OR(H412="Barrage",H412="16mi",H412="8vi",H412="4ti",H412="32mi",H412="Semifinali",H412="Finale"))</f>
        <v>#REF!</v>
      </c>
      <c r="F412" s="58" t="str">
        <f t="shared" si="20"/>
        <v>Turno 6</v>
      </c>
      <c r="G412" s="61" t="e">
        <f>#REF!</f>
        <v>#REF!</v>
      </c>
      <c r="H412" s="67">
        <v>31</v>
      </c>
      <c r="I412" s="60">
        <v>27</v>
      </c>
      <c r="J412" s="66" t="e">
        <f>Esordienti!#REF!</f>
        <v>#REF!</v>
      </c>
      <c r="K412" s="66" t="e">
        <f>Esordienti!#REF!</f>
        <v>#REF!</v>
      </c>
      <c r="L412" s="66"/>
      <c r="M412" s="66"/>
      <c r="N412" s="66" t="e">
        <f>Esordienti!#REF!</f>
        <v>#REF!</v>
      </c>
    </row>
    <row r="413" spans="1:14">
      <c r="A413" s="58" t="e">
        <f>MAX($A$94:A412)+COUNTIF(G413:N413,$E$74)+AND(G413=$N$72,OR(H413="Barrage",H413="16mi",H413="8vi",H413="4ti",H413="32mi",H413="Semifinali",H413="Finale"))</f>
        <v>#REF!</v>
      </c>
      <c r="B413" s="58" t="e">
        <f>MAX($B$94:B412)+COUNTIF(G413:N413,$E$57)+AND(G413=$N$55,OR(H413="Barrage",H413="16mi",H413="8vi",H413="4ti",H413="32mi",H413="Semifinali",H413="Finale"))</f>
        <v>#REF!</v>
      </c>
      <c r="C413" s="73" t="e">
        <f>MAX($C$94:C412)+COUNTIF(G413:N413,$E$40)+AND(G413=$N$38,OR(H413="Barrage",H413="16mi",H413="8vi",H413="4ti",H413="32mi",H413="Semifinali",H413="Finale"))</f>
        <v>#REF!</v>
      </c>
      <c r="D413" s="73" t="e">
        <f>MAX($D$94:D412)+COUNTIF(G413:N413,$E$23)+AND(G413=$N$21,OR(H413="Barrage",H413="16mi",H413="8vi",H413="4ti",H413="32mi",H413="Semifinali",H413="Finale"))</f>
        <v>#REF!</v>
      </c>
      <c r="E413" s="73" t="e">
        <f>MAX($E$94:E412)+COUNTIF(G413:N413,$E$6)+AND(G413=$N$4,OR(H413="Barrage",H413="16mi",H413="8vi",H413="4ti",H413="32mi",H413="Semifinali",H413="Finale"))</f>
        <v>#REF!</v>
      </c>
      <c r="F413" s="58" t="str">
        <f t="shared" si="20"/>
        <v>Turno 6</v>
      </c>
      <c r="G413" s="61" t="e">
        <f>#REF!</f>
        <v>#REF!</v>
      </c>
      <c r="H413" s="67">
        <v>32</v>
      </c>
      <c r="I413" s="60">
        <v>28</v>
      </c>
      <c r="J413" s="66" t="e">
        <f>Esordienti!#REF!</f>
        <v>#REF!</v>
      </c>
      <c r="K413" s="66" t="e">
        <f>Esordienti!#REF!</f>
        <v>#REF!</v>
      </c>
      <c r="L413" s="66"/>
      <c r="M413" s="66"/>
      <c r="N413" s="66" t="e">
        <f>Esordienti!#REF!</f>
        <v>#REF!</v>
      </c>
    </row>
    <row r="414" spans="1:14">
      <c r="A414" s="58" t="e">
        <f>MAX($A$94:A413)+COUNTIF(G414:N414,$E$74)+AND(G414=$N$72,OR(H414="Barrage",H414="16mi",H414="8vi",H414="4ti",H414="32mi",H414="Semifinali",H414="Finale"))</f>
        <v>#REF!</v>
      </c>
      <c r="B414" s="58" t="e">
        <f>MAX($B$94:B413)+COUNTIF(G414:N414,$E$57)+AND(G414=$N$55,OR(H414="Barrage",H414="16mi",H414="8vi",H414="4ti",H414="32mi",H414="Semifinali",H414="Finale"))</f>
        <v>#REF!</v>
      </c>
      <c r="C414" s="73" t="e">
        <f>MAX($C$94:C413)+COUNTIF(G414:N414,$E$40)+AND(G414=$N$38,OR(H414="Barrage",H414="16mi",H414="8vi",H414="4ti",H414="32mi",H414="Semifinali",H414="Finale"))</f>
        <v>#REF!</v>
      </c>
      <c r="D414" s="73" t="e">
        <f>MAX($D$94:D413)+COUNTIF(G414:N414,$E$23)+AND(G414=$N$21,OR(H414="Barrage",H414="16mi",H414="8vi",H414="4ti",H414="32mi",H414="Semifinali",H414="Finale"))</f>
        <v>#REF!</v>
      </c>
      <c r="E414" s="73" t="e">
        <f>MAX($E$94:E413)+COUNTIF(G414:N414,$E$6)+AND(G414=$N$4,OR(H414="Barrage",H414="16mi",H414="8vi",H414="4ti",H414="32mi",H414="Semifinali",H414="Finale"))</f>
        <v>#REF!</v>
      </c>
      <c r="F414" s="58" t="str">
        <f t="shared" si="20"/>
        <v>Turno 6</v>
      </c>
      <c r="G414" s="111" t="e">
        <f>#REF!</f>
        <v>#REF!</v>
      </c>
      <c r="H414" s="67">
        <v>1</v>
      </c>
      <c r="I414" s="60">
        <v>29</v>
      </c>
      <c r="J414" s="66" t="e">
        <f>#REF!</f>
        <v>#REF!</v>
      </c>
      <c r="K414" s="66" t="e">
        <f>#REF!</f>
        <v>#REF!</v>
      </c>
      <c r="L414" s="66"/>
      <c r="M414" s="66"/>
      <c r="N414" s="66" t="e">
        <f>#REF!</f>
        <v>#REF!</v>
      </c>
    </row>
    <row r="415" spans="1:14">
      <c r="A415" s="58" t="e">
        <f>MAX($A$94:A414)+COUNTIF(G415:N415,$E$74)+AND(G415=$N$72,OR(H415="Barrage",H415="16mi",H415="8vi",H415="4ti",H415="32mi",H415="Semifinali",H415="Finale"))</f>
        <v>#REF!</v>
      </c>
      <c r="B415" s="58" t="e">
        <f>MAX($B$94:B414)+COUNTIF(G415:N415,$E$57)+AND(G415=$N$55,OR(H415="Barrage",H415="16mi",H415="8vi",H415="4ti",H415="32mi",H415="Semifinali",H415="Finale"))</f>
        <v>#REF!</v>
      </c>
      <c r="C415" s="73" t="e">
        <f>MAX($C$94:C414)+COUNTIF(G415:N415,$E$40)+AND(G415=$N$38,OR(H415="Barrage",H415="16mi",H415="8vi",H415="4ti",H415="32mi",H415="Semifinali",H415="Finale"))</f>
        <v>#REF!</v>
      </c>
      <c r="D415" s="73" t="e">
        <f>MAX($D$94:D414)+COUNTIF(G415:N415,$E$23)+AND(G415=$N$21,OR(H415="Barrage",H415="16mi",H415="8vi",H415="4ti",H415="32mi",H415="Semifinali",H415="Finale"))</f>
        <v>#REF!</v>
      </c>
      <c r="E415" s="73" t="e">
        <f>MAX($E$94:E414)+COUNTIF(G415:N415,$E$6)+AND(G415=$N$4,OR(H415="Barrage",H415="16mi",H415="8vi",H415="4ti",H415="32mi",H415="Semifinali",H415="Finale"))</f>
        <v>#REF!</v>
      </c>
      <c r="F415" s="58" t="str">
        <f t="shared" si="20"/>
        <v>Turno 6</v>
      </c>
      <c r="G415" s="111" t="e">
        <f>#REF!</f>
        <v>#REF!</v>
      </c>
      <c r="H415" s="67">
        <v>1</v>
      </c>
      <c r="I415" s="60">
        <v>30</v>
      </c>
      <c r="J415" s="66" t="e">
        <f>#REF!</f>
        <v>#REF!</v>
      </c>
      <c r="K415" s="66" t="e">
        <f>#REF!</f>
        <v>#REF!</v>
      </c>
      <c r="L415" s="66"/>
      <c r="M415" s="66"/>
      <c r="N415" s="66" t="e">
        <f>#REF!</f>
        <v>#REF!</v>
      </c>
    </row>
    <row r="416" spans="1:14">
      <c r="A416" s="58" t="e">
        <f>MAX($A$94:A415)+COUNTIF(G416:N416,$E$74)+AND(G416=$N$72,OR(H416="Barrage",H416="16mi",H416="8vi",H416="4ti",H416="32mi",H416="Semifinali",H416="Finale"))</f>
        <v>#REF!</v>
      </c>
      <c r="B416" s="58" t="e">
        <f>MAX($B$94:B415)+COUNTIF(G416:N416,$E$57)+AND(G416=$N$55,OR(H416="Barrage",H416="16mi",H416="8vi",H416="4ti",H416="32mi",H416="Semifinali",H416="Finale"))</f>
        <v>#REF!</v>
      </c>
      <c r="C416" s="73" t="e">
        <f>MAX($C$94:C415)+COUNTIF(G416:N416,$E$40)+AND(G416=$N$38,OR(H416="Barrage",H416="16mi",H416="8vi",H416="4ti",H416="32mi",H416="Semifinali",H416="Finale"))</f>
        <v>#REF!</v>
      </c>
      <c r="D416" s="73" t="e">
        <f>MAX($D$94:D415)+COUNTIF(G416:N416,$E$23)+AND(G416=$N$21,OR(H416="Barrage",H416="16mi",H416="8vi",H416="4ti",H416="32mi",H416="Semifinali",H416="Finale"))</f>
        <v>#REF!</v>
      </c>
      <c r="E416" s="73" t="e">
        <f>MAX($E$94:E415)+COUNTIF(G416:N416,$E$6)+AND(G416=$N$4,OR(H416="Barrage",H416="16mi",H416="8vi",H416="4ti",H416="32mi",H416="Semifinali",H416="Finale"))</f>
        <v>#REF!</v>
      </c>
      <c r="F416" s="58" t="str">
        <f t="shared" si="20"/>
        <v>Turno 6</v>
      </c>
      <c r="G416" s="111" t="e">
        <f>#REF!</f>
        <v>#REF!</v>
      </c>
      <c r="H416" s="67">
        <v>2</v>
      </c>
      <c r="I416" s="60">
        <v>31</v>
      </c>
      <c r="J416" s="66" t="e">
        <f>#REF!</f>
        <v>#REF!</v>
      </c>
      <c r="K416" s="66" t="e">
        <f>#REF!</f>
        <v>#REF!</v>
      </c>
      <c r="L416" s="66"/>
      <c r="M416" s="66"/>
      <c r="N416" s="66" t="e">
        <f>#REF!</f>
        <v>#REF!</v>
      </c>
    </row>
    <row r="417" spans="1:14">
      <c r="A417" s="58" t="e">
        <f>MAX($A$94:A416)+COUNTIF(G417:N417,$E$74)+AND(G417=$N$72,OR(H417="Barrage",H417="16mi",H417="8vi",H417="4ti",H417="32mi",H417="Semifinali",H417="Finale"))</f>
        <v>#REF!</v>
      </c>
      <c r="B417" s="58" t="e">
        <f>MAX($B$94:B416)+COUNTIF(G417:N417,$E$57)+AND(G417=$N$55,OR(H417="Barrage",H417="16mi",H417="8vi",H417="4ti",H417="32mi",H417="Semifinali",H417="Finale"))</f>
        <v>#REF!</v>
      </c>
      <c r="C417" s="73" t="e">
        <f>MAX($C$94:C416)+COUNTIF(G417:N417,$E$40)+AND(G417=$N$38,OR(H417="Barrage",H417="16mi",H417="8vi",H417="4ti",H417="32mi",H417="Semifinali",H417="Finale"))</f>
        <v>#REF!</v>
      </c>
      <c r="D417" s="73" t="e">
        <f>MAX($D$94:D416)+COUNTIF(G417:N417,$E$23)+AND(G417=$N$21,OR(H417="Barrage",H417="16mi",H417="8vi",H417="4ti",H417="32mi",H417="Semifinali",H417="Finale"))</f>
        <v>#REF!</v>
      </c>
      <c r="E417" s="73" t="e">
        <f>MAX($E$94:E416)+COUNTIF(G417:N417,$E$6)+AND(G417=$N$4,OR(H417="Barrage",H417="16mi",H417="8vi",H417="4ti",H417="32mi",H417="Semifinali",H417="Finale"))</f>
        <v>#REF!</v>
      </c>
      <c r="F417" s="58" t="str">
        <f t="shared" si="20"/>
        <v>Turno 6</v>
      </c>
      <c r="G417" s="111" t="e">
        <f>#REF!</f>
        <v>#REF!</v>
      </c>
      <c r="H417" s="67">
        <v>2</v>
      </c>
      <c r="I417" s="60">
        <v>32</v>
      </c>
      <c r="J417" s="66" t="e">
        <f>#REF!</f>
        <v>#REF!</v>
      </c>
      <c r="K417" s="66" t="e">
        <f>#REF!</f>
        <v>#REF!</v>
      </c>
      <c r="L417" s="66"/>
      <c r="M417" s="66"/>
      <c r="N417" s="66" t="e">
        <f>#REF!</f>
        <v>#REF!</v>
      </c>
    </row>
    <row r="418" spans="1:14">
      <c r="A418" s="58" t="e">
        <f>MAX($A$94:A417)+COUNTIF(G418:N418,$E$74)+AND(G418=$N$72,OR(H418="Barrage",H418="16mi",H418="8vi",H418="4ti",H418="32mi",H418="Semifinali",H418="Finale"))</f>
        <v>#REF!</v>
      </c>
      <c r="B418" s="58" t="e">
        <f>MAX($B$94:B417)+COUNTIF(G418:N418,$E$57)+AND(G418=$N$55,OR(H418="Barrage",H418="16mi",H418="8vi",H418="4ti",H418="32mi",H418="Semifinali",H418="Finale"))</f>
        <v>#REF!</v>
      </c>
      <c r="C418" s="73" t="e">
        <f>MAX($C$94:C417)+COUNTIF(G418:N418,$E$40)+AND(G418=$N$38,OR(H418="Barrage",H418="16mi",H418="8vi",H418="4ti",H418="32mi",H418="Semifinali",H418="Finale"))</f>
        <v>#REF!</v>
      </c>
      <c r="D418" s="73" t="e">
        <f>MAX($D$94:D417)+COUNTIF(G418:N418,$E$23)+AND(G418=$N$21,OR(H418="Barrage",H418="16mi",H418="8vi",H418="4ti",H418="32mi",H418="Semifinali",H418="Finale"))</f>
        <v>#REF!</v>
      </c>
      <c r="E418" s="73" t="e">
        <f>MAX($E$94:E417)+COUNTIF(G418:N418,$E$6)+AND(G418=$N$4,OR(H418="Barrage",H418="16mi",H418="8vi",H418="4ti",H418="32mi",H418="Semifinali",H418="Finale"))</f>
        <v>#REF!</v>
      </c>
      <c r="F418" s="58" t="str">
        <f t="shared" ref="F418:F481" si="21">F417</f>
        <v>Turno 6</v>
      </c>
      <c r="G418" s="111" t="e">
        <f>#REF!</f>
        <v>#REF!</v>
      </c>
      <c r="H418" s="67">
        <v>3</v>
      </c>
      <c r="I418" s="60">
        <v>33</v>
      </c>
      <c r="J418" s="66" t="e">
        <f>#REF!</f>
        <v>#REF!</v>
      </c>
      <c r="K418" s="66" t="e">
        <f>#REF!</f>
        <v>#REF!</v>
      </c>
      <c r="L418" s="66"/>
      <c r="M418" s="66"/>
      <c r="N418" s="66" t="e">
        <f>#REF!</f>
        <v>#REF!</v>
      </c>
    </row>
    <row r="419" spans="1:14">
      <c r="A419" s="58" t="e">
        <f>MAX($A$94:A418)+COUNTIF(G419:N419,$E$74)+AND(G419=$N$72,OR(H419="Barrage",H419="16mi",H419="8vi",H419="4ti",H419="32mi",H419="Semifinali",H419="Finale"))</f>
        <v>#REF!</v>
      </c>
      <c r="B419" s="58" t="e">
        <f>MAX($B$94:B418)+COUNTIF(G419:N419,$E$57)+AND(G419=$N$55,OR(H419="Barrage",H419="16mi",H419="8vi",H419="4ti",H419="32mi",H419="Semifinali",H419="Finale"))</f>
        <v>#REF!</v>
      </c>
      <c r="C419" s="73" t="e">
        <f>MAX($C$94:C418)+COUNTIF(G419:N419,$E$40)+AND(G419=$N$38,OR(H419="Barrage",H419="16mi",H419="8vi",H419="4ti",H419="32mi",H419="Semifinali",H419="Finale"))</f>
        <v>#REF!</v>
      </c>
      <c r="D419" s="73" t="e">
        <f>MAX($D$94:D418)+COUNTIF(G419:N419,$E$23)+AND(G419=$N$21,OR(H419="Barrage",H419="16mi",H419="8vi",H419="4ti",H419="32mi",H419="Semifinali",H419="Finale"))</f>
        <v>#REF!</v>
      </c>
      <c r="E419" s="73" t="e">
        <f>MAX($E$94:E418)+COUNTIF(G419:N419,$E$6)+AND(G419=$N$4,OR(H419="Barrage",H419="16mi",H419="8vi",H419="4ti",H419="32mi",H419="Semifinali",H419="Finale"))</f>
        <v>#REF!</v>
      </c>
      <c r="F419" s="58" t="str">
        <f t="shared" si="21"/>
        <v>Turno 6</v>
      </c>
      <c r="G419" s="111" t="e">
        <f>#REF!</f>
        <v>#REF!</v>
      </c>
      <c r="H419" s="67">
        <v>3</v>
      </c>
      <c r="I419" s="60">
        <v>34</v>
      </c>
      <c r="J419" s="66" t="e">
        <f>#REF!</f>
        <v>#REF!</v>
      </c>
      <c r="K419" s="66" t="e">
        <f>#REF!</f>
        <v>#REF!</v>
      </c>
      <c r="L419" s="66"/>
      <c r="M419" s="66"/>
      <c r="N419" s="66" t="e">
        <f>#REF!</f>
        <v>#REF!</v>
      </c>
    </row>
    <row r="420" spans="1:14">
      <c r="A420" s="58" t="e">
        <f>MAX($A$94:A419)+COUNTIF(G420:N420,$E$74)+AND(G420=$N$72,OR(H420="Barrage",H420="16mi",H420="8vi",H420="4ti",H420="32mi",H420="Semifinali",H420="Finale"))</f>
        <v>#REF!</v>
      </c>
      <c r="B420" s="58" t="e">
        <f>MAX($B$94:B419)+COUNTIF(G420:N420,$E$57)+AND(G420=$N$55,OR(H420="Barrage",H420="16mi",H420="8vi",H420="4ti",H420="32mi",H420="Semifinali",H420="Finale"))</f>
        <v>#REF!</v>
      </c>
      <c r="C420" s="73" t="e">
        <f>MAX($C$94:C419)+COUNTIF(G420:N420,$E$40)+AND(G420=$N$38,OR(H420="Barrage",H420="16mi",H420="8vi",H420="4ti",H420="32mi",H420="Semifinali",H420="Finale"))</f>
        <v>#REF!</v>
      </c>
      <c r="D420" s="73" t="e">
        <f>MAX($D$94:D419)+COUNTIF(G420:N420,$E$23)+AND(G420=$N$21,OR(H420="Barrage",H420="16mi",H420="8vi",H420="4ti",H420="32mi",H420="Semifinali",H420="Finale"))</f>
        <v>#REF!</v>
      </c>
      <c r="E420" s="73" t="e">
        <f>MAX($E$94:E419)+COUNTIF(G420:N420,$E$6)+AND(G420=$N$4,OR(H420="Barrage",H420="16mi",H420="8vi",H420="4ti",H420="32mi",H420="Semifinali",H420="Finale"))</f>
        <v>#REF!</v>
      </c>
      <c r="F420" s="58" t="str">
        <f t="shared" si="21"/>
        <v>Turno 6</v>
      </c>
      <c r="G420" s="111" t="e">
        <f>#REF!</f>
        <v>#REF!</v>
      </c>
      <c r="H420" s="67">
        <v>4</v>
      </c>
      <c r="I420" s="60">
        <v>35</v>
      </c>
      <c r="J420" s="66" t="e">
        <f>#REF!</f>
        <v>#REF!</v>
      </c>
      <c r="K420" s="66" t="e">
        <f>#REF!</f>
        <v>#REF!</v>
      </c>
      <c r="L420" s="66"/>
      <c r="M420" s="66"/>
      <c r="N420" s="66" t="e">
        <f>#REF!</f>
        <v>#REF!</v>
      </c>
    </row>
    <row r="421" spans="1:14">
      <c r="A421" s="58" t="e">
        <f>MAX($A$94:A420)+COUNTIF(G421:N421,$E$74)+AND(G421=$N$72,OR(H421="Barrage",H421="16mi",H421="8vi",H421="4ti",H421="32mi",H421="Semifinali",H421="Finale"))</f>
        <v>#REF!</v>
      </c>
      <c r="B421" s="58" t="e">
        <f>MAX($B$94:B420)+COUNTIF(G421:N421,$E$57)+AND(G421=$N$55,OR(H421="Barrage",H421="16mi",H421="8vi",H421="4ti",H421="32mi",H421="Semifinali",H421="Finale"))</f>
        <v>#REF!</v>
      </c>
      <c r="C421" s="73" t="e">
        <f>MAX($C$94:C420)+COUNTIF(G421:N421,$E$40)+AND(G421=$N$38,OR(H421="Barrage",H421="16mi",H421="8vi",H421="4ti",H421="32mi",H421="Semifinali",H421="Finale"))</f>
        <v>#REF!</v>
      </c>
      <c r="D421" s="73" t="e">
        <f>MAX($D$94:D420)+COUNTIF(G421:N421,$E$23)+AND(G421=$N$21,OR(H421="Barrage",H421="16mi",H421="8vi",H421="4ti",H421="32mi",H421="Semifinali",H421="Finale"))</f>
        <v>#REF!</v>
      </c>
      <c r="E421" s="73" t="e">
        <f>MAX($E$94:E420)+COUNTIF(G421:N421,$E$6)+AND(G421=$N$4,OR(H421="Barrage",H421="16mi",H421="8vi",H421="4ti",H421="32mi",H421="Semifinali",H421="Finale"))</f>
        <v>#REF!</v>
      </c>
      <c r="F421" s="58" t="str">
        <f t="shared" si="21"/>
        <v>Turno 6</v>
      </c>
      <c r="G421" s="111" t="e">
        <f>#REF!</f>
        <v>#REF!</v>
      </c>
      <c r="H421" s="67">
        <v>4</v>
      </c>
      <c r="I421" s="60">
        <v>36</v>
      </c>
      <c r="J421" s="66" t="e">
        <f>#REF!</f>
        <v>#REF!</v>
      </c>
      <c r="K421" s="66" t="e">
        <f>#REF!</f>
        <v>#REF!</v>
      </c>
      <c r="L421" s="66"/>
      <c r="M421" s="66"/>
      <c r="N421" s="66" t="e">
        <f>#REF!</f>
        <v>#REF!</v>
      </c>
    </row>
    <row r="422" spans="1:14">
      <c r="A422" s="58" t="e">
        <f>MAX($A$94:A421)+COUNTIF(G422:N422,$E$74)+AND(G422=$N$72,OR(H422="Barrage",H422="16mi",H422="8vi",H422="4ti",H422="32mi",H422="Semifinali",H422="Finale"))</f>
        <v>#REF!</v>
      </c>
      <c r="B422" s="58" t="e">
        <f>MAX($B$94:B421)+COUNTIF(G422:N422,$E$57)+AND(G422=$N$55,OR(H422="Barrage",H422="16mi",H422="8vi",H422="4ti",H422="32mi",H422="Semifinali",H422="Finale"))</f>
        <v>#REF!</v>
      </c>
      <c r="C422" s="73" t="e">
        <f>MAX($C$94:C421)+COUNTIF(G422:N422,$E$40)+AND(G422=$N$38,OR(H422="Barrage",H422="16mi",H422="8vi",H422="4ti",H422="32mi",H422="Semifinali",H422="Finale"))</f>
        <v>#REF!</v>
      </c>
      <c r="D422" s="73" t="e">
        <f>MAX($D$94:D421)+COUNTIF(G422:N422,$E$23)+AND(G422=$N$21,OR(H422="Barrage",H422="16mi",H422="8vi",H422="4ti",H422="32mi",H422="Semifinali",H422="Finale"))</f>
        <v>#REF!</v>
      </c>
      <c r="E422" s="73" t="e">
        <f>MAX($E$94:E421)+COUNTIF(G422:N422,$E$6)+AND(G422=$N$4,OR(H422="Barrage",H422="16mi",H422="8vi",H422="4ti",H422="32mi",H422="Semifinali",H422="Finale"))</f>
        <v>#REF!</v>
      </c>
      <c r="F422" s="58" t="str">
        <f t="shared" si="21"/>
        <v>Turno 6</v>
      </c>
      <c r="G422" s="110" t="e">
        <f>#REF!</f>
        <v>#REF!</v>
      </c>
      <c r="H422" s="67">
        <v>1</v>
      </c>
      <c r="I422" s="60">
        <v>37</v>
      </c>
      <c r="J422" s="66" t="e">
        <f>#REF!</f>
        <v>#REF!</v>
      </c>
      <c r="K422" s="66" t="e">
        <f>#REF!</f>
        <v>#REF!</v>
      </c>
      <c r="L422" s="66"/>
      <c r="M422" s="66"/>
      <c r="N422" s="66" t="e">
        <f>#REF!</f>
        <v>#REF!</v>
      </c>
    </row>
    <row r="423" spans="1:14">
      <c r="A423" s="58" t="e">
        <f>MAX($A$94:A422)+COUNTIF(G423:N423,$E$74)+AND(G423=$N$72,OR(H423="Barrage",H423="16mi",H423="8vi",H423="4ti",H423="32mi",H423="Semifinali",H423="Finale"))</f>
        <v>#REF!</v>
      </c>
      <c r="B423" s="58" t="e">
        <f>MAX($B$94:B422)+COUNTIF(G423:N423,$E$57)+AND(G423=$N$55,OR(H423="Barrage",H423="16mi",H423="8vi",H423="4ti",H423="32mi",H423="Semifinali",H423="Finale"))</f>
        <v>#REF!</v>
      </c>
      <c r="C423" s="73" t="e">
        <f>MAX($C$94:C422)+COUNTIF(G423:N423,$E$40)+AND(G423=$N$38,OR(H423="Barrage",H423="16mi",H423="8vi",H423="4ti",H423="32mi",H423="Semifinali",H423="Finale"))</f>
        <v>#REF!</v>
      </c>
      <c r="D423" s="73" t="e">
        <f>MAX($D$94:D422)+COUNTIF(G423:N423,$E$23)+AND(G423=$N$21,OR(H423="Barrage",H423="16mi",H423="8vi",H423="4ti",H423="32mi",H423="Semifinali",H423="Finale"))</f>
        <v>#REF!</v>
      </c>
      <c r="E423" s="73" t="e">
        <f>MAX($E$94:E422)+COUNTIF(G423:N423,$E$6)+AND(G423=$N$4,OR(H423="Barrage",H423="16mi",H423="8vi",H423="4ti",H423="32mi",H423="Semifinali",H423="Finale"))</f>
        <v>#REF!</v>
      </c>
      <c r="F423" s="58" t="str">
        <f t="shared" si="21"/>
        <v>Turno 6</v>
      </c>
      <c r="G423" s="110" t="e">
        <f>#REF!</f>
        <v>#REF!</v>
      </c>
      <c r="H423" s="67">
        <v>1</v>
      </c>
      <c r="I423" s="60">
        <v>38</v>
      </c>
      <c r="J423" s="66" t="e">
        <f>#REF!</f>
        <v>#REF!</v>
      </c>
      <c r="K423" s="66" t="e">
        <f>#REF!</f>
        <v>#REF!</v>
      </c>
      <c r="L423" s="66"/>
      <c r="M423" s="66"/>
      <c r="N423" s="66" t="e">
        <f>#REF!</f>
        <v>#REF!</v>
      </c>
    </row>
    <row r="424" spans="1:14">
      <c r="A424" s="58" t="e">
        <f>MAX($A$94:A423)+COUNTIF(G424:N424,$E$74)+AND(G424=$N$72,OR(H424="Barrage",H424="16mi",H424="8vi",H424="4ti",H424="32mi",H424="Semifinali",H424="Finale"))</f>
        <v>#REF!</v>
      </c>
      <c r="B424" s="58" t="e">
        <f>MAX($B$94:B423)+COUNTIF(G424:N424,$E$57)+AND(G424=$N$55,OR(H424="Barrage",H424="16mi",H424="8vi",H424="4ti",H424="32mi",H424="Semifinali",H424="Finale"))</f>
        <v>#REF!</v>
      </c>
      <c r="C424" s="73" t="e">
        <f>MAX($C$94:C423)+COUNTIF(G424:N424,$E$40)+AND(G424=$N$38,OR(H424="Barrage",H424="16mi",H424="8vi",H424="4ti",H424="32mi",H424="Semifinali",H424="Finale"))</f>
        <v>#REF!</v>
      </c>
      <c r="D424" s="73" t="e">
        <f>MAX($D$94:D423)+COUNTIF(G424:N424,$E$23)+AND(G424=$N$21,OR(H424="Barrage",H424="16mi",H424="8vi",H424="4ti",H424="32mi",H424="Semifinali",H424="Finale"))</f>
        <v>#REF!</v>
      </c>
      <c r="E424" s="73" t="e">
        <f>MAX($E$94:E423)+COUNTIF(G424:N424,$E$6)+AND(G424=$N$4,OR(H424="Barrage",H424="16mi",H424="8vi",H424="4ti",H424="32mi",H424="Semifinali",H424="Finale"))</f>
        <v>#REF!</v>
      </c>
      <c r="F424" s="58" t="str">
        <f t="shared" si="21"/>
        <v>Turno 6</v>
      </c>
      <c r="G424" s="110" t="e">
        <f>#REF!</f>
        <v>#REF!</v>
      </c>
      <c r="H424" s="67">
        <v>2</v>
      </c>
      <c r="I424" s="60">
        <v>39</v>
      </c>
      <c r="J424" s="66" t="e">
        <f>#REF!</f>
        <v>#REF!</v>
      </c>
      <c r="K424" s="66" t="e">
        <f>#REF!</f>
        <v>#REF!</v>
      </c>
      <c r="L424" s="66"/>
      <c r="M424" s="66"/>
      <c r="N424" s="66" t="e">
        <f>#REF!</f>
        <v>#REF!</v>
      </c>
    </row>
    <row r="425" spans="1:14">
      <c r="A425" s="58" t="e">
        <f>MAX($A$94:A424)+COUNTIF(G425:N425,$E$74)+AND(G425=$N$72,OR(H425="Barrage",H425="16mi",H425="8vi",H425="4ti",H425="32mi",H425="Semifinali",H425="Finale"))</f>
        <v>#REF!</v>
      </c>
      <c r="B425" s="58" t="e">
        <f>MAX($B$94:B424)+COUNTIF(G425:N425,$E$57)+AND(G425=$N$55,OR(H425="Barrage",H425="16mi",H425="8vi",H425="4ti",H425="32mi",H425="Semifinali",H425="Finale"))</f>
        <v>#REF!</v>
      </c>
      <c r="C425" s="73" t="e">
        <f>MAX($C$94:C424)+COUNTIF(G425:N425,$E$40)+AND(G425=$N$38,OR(H425="Barrage",H425="16mi",H425="8vi",H425="4ti",H425="32mi",H425="Semifinali",H425="Finale"))</f>
        <v>#REF!</v>
      </c>
      <c r="D425" s="73" t="e">
        <f>MAX($D$94:D424)+COUNTIF(G425:N425,$E$23)+AND(G425=$N$21,OR(H425="Barrage",H425="16mi",H425="8vi",H425="4ti",H425="32mi",H425="Semifinali",H425="Finale"))</f>
        <v>#REF!</v>
      </c>
      <c r="E425" s="73" t="e">
        <f>MAX($E$94:E424)+COUNTIF(G425:N425,$E$6)+AND(G425=$N$4,OR(H425="Barrage",H425="16mi",H425="8vi",H425="4ti",H425="32mi",H425="Semifinali",H425="Finale"))</f>
        <v>#REF!</v>
      </c>
      <c r="F425" s="58" t="str">
        <f t="shared" si="21"/>
        <v>Turno 6</v>
      </c>
      <c r="G425" s="110" t="e">
        <f>#REF!</f>
        <v>#REF!</v>
      </c>
      <c r="H425" s="67">
        <v>2</v>
      </c>
      <c r="I425" s="60">
        <v>40</v>
      </c>
      <c r="J425" s="66" t="e">
        <f>#REF!</f>
        <v>#REF!</v>
      </c>
      <c r="K425" s="66" t="e">
        <f>#REF!</f>
        <v>#REF!</v>
      </c>
      <c r="L425" s="66"/>
      <c r="M425" s="66"/>
      <c r="N425" s="66" t="e">
        <f>#REF!</f>
        <v>#REF!</v>
      </c>
    </row>
    <row r="426" spans="1:14">
      <c r="A426" s="58" t="e">
        <f>MAX($A$94:A425)+COUNTIF(G426:N426,$E$74)+AND(G426=$N$72,OR(H426="Barrage",H426="16mi",H426="8vi",H426="4ti",H426="32mi",H426="Semifinali",H426="Finale"))</f>
        <v>#REF!</v>
      </c>
      <c r="B426" s="58" t="e">
        <f>MAX($B$94:B425)+COUNTIF(G426:N426,$E$57)+AND(G426=$N$55,OR(H426="Barrage",H426="16mi",H426="8vi",H426="4ti",H426="32mi",H426="Semifinali",H426="Finale"))</f>
        <v>#REF!</v>
      </c>
      <c r="C426" s="73" t="e">
        <f>MAX($C$94:C425)+COUNTIF(G426:N426,$E$40)+AND(G426=$N$38,OR(H426="Barrage",H426="16mi",H426="8vi",H426="4ti",H426="32mi",H426="Semifinali",H426="Finale"))</f>
        <v>#REF!</v>
      </c>
      <c r="D426" s="73" t="e">
        <f>MAX($D$94:D425)+COUNTIF(G426:N426,$E$23)+AND(G426=$N$21,OR(H426="Barrage",H426="16mi",H426="8vi",H426="4ti",H426="32mi",H426="Semifinali",H426="Finale"))</f>
        <v>#REF!</v>
      </c>
      <c r="E426" s="73" t="e">
        <f>MAX($E$94:E425)+COUNTIF(G426:N426,$E$6)+AND(G426=$N$4,OR(H426="Barrage",H426="16mi",H426="8vi",H426="4ti",H426="32mi",H426="Semifinali",H426="Finale"))</f>
        <v>#REF!</v>
      </c>
      <c r="F426" s="58" t="str">
        <f t="shared" si="21"/>
        <v>Turno 6</v>
      </c>
      <c r="G426" s="63" t="e">
        <f>#REF!</f>
        <v>#REF!</v>
      </c>
      <c r="H426" s="67">
        <v>1</v>
      </c>
      <c r="I426" s="60">
        <v>39</v>
      </c>
      <c r="J426" s="66" t="e">
        <f>#REF!</f>
        <v>#REF!</v>
      </c>
      <c r="K426" s="66" t="e">
        <f>#REF!</f>
        <v>#REF!</v>
      </c>
      <c r="L426" s="66"/>
      <c r="M426" s="66"/>
      <c r="N426" s="66" t="e">
        <f>#REF!</f>
        <v>#REF!</v>
      </c>
    </row>
    <row r="427" spans="1:14">
      <c r="A427" s="58" t="e">
        <f>MAX($A$94:A426)+COUNTIF(G427:N427,$E$74)+AND(G427=$N$72,OR(H427="Barrage",H427="16mi",H427="8vi",H427="4ti",H427="32mi",H427="Semifinali",H427="Finale"))</f>
        <v>#REF!</v>
      </c>
      <c r="B427" s="58" t="e">
        <f>MAX($B$94:B426)+COUNTIF(G427:N427,$E$57)+AND(G427=$N$55,OR(H427="Barrage",H427="16mi",H427="8vi",H427="4ti",H427="32mi",H427="Semifinali",H427="Finale"))</f>
        <v>#REF!</v>
      </c>
      <c r="C427" s="73" t="e">
        <f>MAX($C$94:C426)+COUNTIF(G427:N427,$E$40)+AND(G427=$N$38,OR(H427="Barrage",H427="16mi",H427="8vi",H427="4ti",H427="32mi",H427="Semifinali",H427="Finale"))</f>
        <v>#REF!</v>
      </c>
      <c r="D427" s="73" t="e">
        <f>MAX($D$94:D426)+COUNTIF(G427:N427,$E$23)+AND(G427=$N$21,OR(H427="Barrage",H427="16mi",H427="8vi",H427="4ti",H427="32mi",H427="Semifinali",H427="Finale"))</f>
        <v>#REF!</v>
      </c>
      <c r="E427" s="73" t="e">
        <f>MAX($E$94:E426)+COUNTIF(G427:N427,$E$6)+AND(G427=$N$4,OR(H427="Barrage",H427="16mi",H427="8vi",H427="4ti",H427="32mi",H427="Semifinali",H427="Finale"))</f>
        <v>#REF!</v>
      </c>
      <c r="F427" s="58" t="str">
        <f t="shared" si="21"/>
        <v>Turno 6</v>
      </c>
      <c r="G427" s="63" t="e">
        <f>#REF!</f>
        <v>#REF!</v>
      </c>
      <c r="H427" s="67">
        <v>1</v>
      </c>
      <c r="I427" s="60">
        <v>40</v>
      </c>
      <c r="J427" s="66" t="e">
        <f>#REF!</f>
        <v>#REF!</v>
      </c>
      <c r="K427" s="66" t="e">
        <f>#REF!</f>
        <v>#REF!</v>
      </c>
      <c r="L427" s="66"/>
      <c r="M427" s="66"/>
      <c r="N427" s="66" t="e">
        <f>#REF!</f>
        <v>#REF!</v>
      </c>
    </row>
    <row r="428" spans="1:14">
      <c r="A428" s="58" t="e">
        <f>MAX($A$94:A427)+COUNTIF(G428:N428,$E$74)+AND(G428=$N$72,OR(H428="Barrage",H428="16mi",H428="8vi",H428="4ti",H428="32mi",H428="Semifinali",H428="Finale"))</f>
        <v>#REF!</v>
      </c>
      <c r="B428" s="58" t="e">
        <f>MAX($B$94:B427)+COUNTIF(G428:N428,$E$57)+AND(G428=$N$55,OR(H428="Barrage",H428="16mi",H428="8vi",H428="4ti",H428="32mi",H428="Semifinali",H428="Finale"))</f>
        <v>#REF!</v>
      </c>
      <c r="C428" s="73" t="e">
        <f>MAX($C$94:C427)+COUNTIF(G428:N428,$E$40)+AND(G428=$N$38,OR(H428="Barrage",H428="16mi",H428="8vi",H428="4ti",H428="32mi",H428="Semifinali",H428="Finale"))</f>
        <v>#REF!</v>
      </c>
      <c r="D428" s="73" t="e">
        <f>MAX($D$94:D427)+COUNTIF(G428:N428,$E$23)+AND(G428=$N$21,OR(H428="Barrage",H428="16mi",H428="8vi",H428="4ti",H428="32mi",H428="Semifinali",H428="Finale"))</f>
        <v>#REF!</v>
      </c>
      <c r="E428" s="73" t="e">
        <f>MAX($E$94:E427)+COUNTIF(G428:N428,$E$6)+AND(G428=$N$4,OR(H428="Barrage",H428="16mi",H428="8vi",H428="4ti",H428="32mi",H428="Semifinali",H428="Finale"))</f>
        <v>#REF!</v>
      </c>
      <c r="F428" s="58" t="str">
        <f t="shared" si="21"/>
        <v>Turno 6</v>
      </c>
      <c r="G428" s="63" t="e">
        <f>#REF!</f>
        <v>#REF!</v>
      </c>
      <c r="H428" s="67">
        <v>2</v>
      </c>
      <c r="I428" s="60">
        <v>43</v>
      </c>
      <c r="J428" s="66" t="e">
        <f>#REF!</f>
        <v>#REF!</v>
      </c>
      <c r="K428" s="66" t="e">
        <f>#REF!</f>
        <v>#REF!</v>
      </c>
      <c r="L428" s="66"/>
      <c r="M428" s="66"/>
      <c r="N428" s="66" t="e">
        <f>#REF!</f>
        <v>#REF!</v>
      </c>
    </row>
    <row r="429" spans="1:14">
      <c r="A429" s="58" t="e">
        <f>MAX($A$94:A428)+COUNTIF(G429:N429,$E$74)+AND(G429=$N$72,OR(H429="Barrage",H429="16mi",H429="8vi",H429="4ti",H429="32mi",H429="Semifinali",H429="Finale"))</f>
        <v>#REF!</v>
      </c>
      <c r="B429" s="58" t="e">
        <f>MAX($B$94:B428)+COUNTIF(G429:N429,$E$57)+AND(G429=$N$55,OR(H429="Barrage",H429="16mi",H429="8vi",H429="4ti",H429="32mi",H429="Semifinali",H429="Finale"))</f>
        <v>#REF!</v>
      </c>
      <c r="C429" s="73" t="e">
        <f>MAX($C$94:C428)+COUNTIF(G429:N429,$E$40)+AND(G429=$N$38,OR(H429="Barrage",H429="16mi",H429="8vi",H429="4ti",H429="32mi",H429="Semifinali",H429="Finale"))</f>
        <v>#REF!</v>
      </c>
      <c r="D429" s="73" t="e">
        <f>MAX($D$94:D428)+COUNTIF(G429:N429,$E$23)+AND(G429=$N$21,OR(H429="Barrage",H429="16mi",H429="8vi",H429="4ti",H429="32mi",H429="Semifinali",H429="Finale"))</f>
        <v>#REF!</v>
      </c>
      <c r="E429" s="73" t="e">
        <f>MAX($E$94:E428)+COUNTIF(G429:N429,$E$6)+AND(G429=$N$4,OR(H429="Barrage",H429="16mi",H429="8vi",H429="4ti",H429="32mi",H429="Semifinali",H429="Finale"))</f>
        <v>#REF!</v>
      </c>
      <c r="F429" s="58" t="str">
        <f t="shared" si="21"/>
        <v>Turno 6</v>
      </c>
      <c r="G429" s="63" t="e">
        <f>#REF!</f>
        <v>#REF!</v>
      </c>
      <c r="H429" s="67">
        <v>2</v>
      </c>
      <c r="I429" s="60">
        <v>44</v>
      </c>
      <c r="J429" s="66" t="e">
        <f>#REF!</f>
        <v>#REF!</v>
      </c>
      <c r="K429" s="66" t="e">
        <f>#REF!</f>
        <v>#REF!</v>
      </c>
      <c r="L429" s="66"/>
      <c r="M429" s="66"/>
      <c r="N429" s="66" t="e">
        <f>#REF!</f>
        <v>#REF!</v>
      </c>
    </row>
    <row r="430" spans="1:14">
      <c r="A430" s="58" t="e">
        <f>MAX($A$94:A429)+COUNTIF(G430:N430,$E$74)+AND(G430=$N$72,OR(H430="Barrage",H430="16mi",H430="8vi",H430="4ti",H430="32mi",H430="Semifinali",H430="Finale"))</f>
        <v>#REF!</v>
      </c>
      <c r="B430" s="58" t="e">
        <f>MAX($B$94:B429)+COUNTIF(G430:N430,$E$57)+AND(G430=$N$55,OR(H430="Barrage",H430="16mi",H430="8vi",H430="4ti",H430="32mi",H430="Semifinali",H430="Finale"))</f>
        <v>#REF!</v>
      </c>
      <c r="C430" s="73" t="e">
        <f>MAX($C$94:C429)+COUNTIF(G430:N430,$E$40)+AND(G430=$N$38,OR(H430="Barrage",H430="16mi",H430="8vi",H430="4ti",H430="32mi",H430="Semifinali",H430="Finale"))</f>
        <v>#REF!</v>
      </c>
      <c r="D430" s="73" t="e">
        <f>MAX($D$94:D429)+COUNTIF(G430:N430,$E$23)+AND(G430=$N$21,OR(H430="Barrage",H430="16mi",H430="8vi",H430="4ti",H430="32mi",H430="Semifinali",H430="Finale"))</f>
        <v>#REF!</v>
      </c>
      <c r="E430" s="73" t="e">
        <f>MAX($E$94:E429)+COUNTIF(G430:N430,$E$6)+AND(G430=$N$4,OR(H430="Barrage",H430="16mi",H430="8vi",H430="4ti",H430="32mi",H430="Semifinali",H430="Finale"))</f>
        <v>#REF!</v>
      </c>
      <c r="F430" s="58" t="str">
        <f t="shared" si="21"/>
        <v>Turno 6</v>
      </c>
      <c r="G430" s="63" t="e">
        <f>#REF!</f>
        <v>#REF!</v>
      </c>
      <c r="H430" s="67">
        <v>3</v>
      </c>
      <c r="I430" s="60">
        <v>45</v>
      </c>
      <c r="J430" s="66" t="e">
        <f>#REF!</f>
        <v>#REF!</v>
      </c>
      <c r="K430" s="66" t="e">
        <f>#REF!</f>
        <v>#REF!</v>
      </c>
      <c r="L430" s="66"/>
      <c r="M430" s="66"/>
      <c r="N430" s="66" t="e">
        <f>#REF!</f>
        <v>#REF!</v>
      </c>
    </row>
    <row r="431" spans="1:14">
      <c r="A431" s="58" t="e">
        <f>MAX($A$94:A430)+COUNTIF(G431:N431,$E$74)+AND(G431=$N$72,OR(H431="Barrage",H431="16mi",H431="8vi",H431="4ti",H431="32mi",H431="Semifinali",H431="Finale"))</f>
        <v>#REF!</v>
      </c>
      <c r="B431" s="58" t="e">
        <f>MAX($B$94:B430)+COUNTIF(G431:N431,$E$57)+AND(G431=$N$55,OR(H431="Barrage",H431="16mi",H431="8vi",H431="4ti",H431="32mi",H431="Semifinali",H431="Finale"))</f>
        <v>#REF!</v>
      </c>
      <c r="C431" s="73" t="e">
        <f>MAX($C$94:C430)+COUNTIF(G431:N431,$E$40)+AND(G431=$N$38,OR(H431="Barrage",H431="16mi",H431="8vi",H431="4ti",H431="32mi",H431="Semifinali",H431="Finale"))</f>
        <v>#REF!</v>
      </c>
      <c r="D431" s="73" t="e">
        <f>MAX($D$94:D430)+COUNTIF(G431:N431,$E$23)+AND(G431=$N$21,OR(H431="Barrage",H431="16mi",H431="8vi",H431="4ti",H431="32mi",H431="Semifinali",H431="Finale"))</f>
        <v>#REF!</v>
      </c>
      <c r="E431" s="73" t="e">
        <f>MAX($E$94:E430)+COUNTIF(G431:N431,$E$6)+AND(G431=$N$4,OR(H431="Barrage",H431="16mi",H431="8vi",H431="4ti",H431="32mi",H431="Semifinali",H431="Finale"))</f>
        <v>#REF!</v>
      </c>
      <c r="F431" s="58" t="str">
        <f t="shared" si="21"/>
        <v>Turno 6</v>
      </c>
      <c r="G431" s="63" t="e">
        <f>#REF!</f>
        <v>#REF!</v>
      </c>
      <c r="H431" s="67">
        <v>3</v>
      </c>
      <c r="I431" s="60">
        <v>46</v>
      </c>
      <c r="J431" s="66" t="e">
        <f>#REF!</f>
        <v>#REF!</v>
      </c>
      <c r="K431" s="66" t="e">
        <f>#REF!</f>
        <v>#REF!</v>
      </c>
      <c r="L431" s="66"/>
      <c r="M431" s="66"/>
      <c r="N431" s="66" t="e">
        <f>#REF!</f>
        <v>#REF!</v>
      </c>
    </row>
    <row r="432" spans="1:14">
      <c r="A432" s="58" t="e">
        <f>MAX($A$94:A431)+COUNTIF(G432:N432,$E$74)+AND(G432=$N$72,OR(H432="Barrage",H432="16mi",H432="8vi",H432="4ti",H432="32mi",H432="Semifinali",H432="Finale"))</f>
        <v>#REF!</v>
      </c>
      <c r="B432" s="58" t="e">
        <f>MAX($B$94:B431)+COUNTIF(G432:N432,$E$57)+AND(G432=$N$55,OR(H432="Barrage",H432="16mi",H432="8vi",H432="4ti",H432="32mi",H432="Semifinali",H432="Finale"))</f>
        <v>#REF!</v>
      </c>
      <c r="C432" s="73" t="e">
        <f>MAX($C$94:C431)+COUNTIF(G432:N432,$E$40)+AND(G432=$N$38,OR(H432="Barrage",H432="16mi",H432="8vi",H432="4ti",H432="32mi",H432="Semifinali",H432="Finale"))</f>
        <v>#REF!</v>
      </c>
      <c r="D432" s="73" t="e">
        <f>MAX($D$94:D431)+COUNTIF(G432:N432,$E$23)+AND(G432=$N$21,OR(H432="Barrage",H432="16mi",H432="8vi",H432="4ti",H432="32mi",H432="Semifinali",H432="Finale"))</f>
        <v>#REF!</v>
      </c>
      <c r="E432" s="73" t="e">
        <f>MAX($E$94:E431)+COUNTIF(G432:N432,$E$6)+AND(G432=$N$4,OR(H432="Barrage",H432="16mi",H432="8vi",H432="4ti",H432="32mi",H432="Semifinali",H432="Finale"))</f>
        <v>#REF!</v>
      </c>
      <c r="F432" s="58" t="str">
        <f t="shared" si="21"/>
        <v>Turno 6</v>
      </c>
      <c r="G432" s="63" t="e">
        <f>#REF!</f>
        <v>#REF!</v>
      </c>
      <c r="H432" s="67">
        <v>4</v>
      </c>
      <c r="I432" s="60">
        <v>47</v>
      </c>
      <c r="J432" s="66" t="e">
        <f>#REF!</f>
        <v>#REF!</v>
      </c>
      <c r="K432" s="66" t="e">
        <f>#REF!</f>
        <v>#REF!</v>
      </c>
      <c r="L432" s="66"/>
      <c r="M432" s="66"/>
      <c r="N432" s="66" t="e">
        <f>#REF!</f>
        <v>#REF!</v>
      </c>
    </row>
    <row r="433" spans="1:14">
      <c r="A433" s="58" t="e">
        <f>MAX($A$94:A432)+COUNTIF(G433:N433,$E$74)+AND(G433=$N$72,OR(H433="Barrage",H433="16mi",H433="8vi",H433="4ti",H433="32mi",H433="Semifinali",H433="Finale"))</f>
        <v>#REF!</v>
      </c>
      <c r="B433" s="58" t="e">
        <f>MAX($B$94:B432)+COUNTIF(G433:N433,$E$57)+AND(G433=$N$55,OR(H433="Barrage",H433="16mi",H433="8vi",H433="4ti",H433="32mi",H433="Semifinali",H433="Finale"))</f>
        <v>#REF!</v>
      </c>
      <c r="C433" s="73" t="e">
        <f>MAX($C$94:C432)+COUNTIF(G433:N433,$E$40)+AND(G433=$N$38,OR(H433="Barrage",H433="16mi",H433="8vi",H433="4ti",H433="32mi",H433="Semifinali",H433="Finale"))</f>
        <v>#REF!</v>
      </c>
      <c r="D433" s="73" t="e">
        <f>MAX($D$94:D432)+COUNTIF(G433:N433,$E$23)+AND(G433=$N$21,OR(H433="Barrage",H433="16mi",H433="8vi",H433="4ti",H433="32mi",H433="Semifinali",H433="Finale"))</f>
        <v>#REF!</v>
      </c>
      <c r="E433" s="73" t="e">
        <f>MAX($E$94:E432)+COUNTIF(G433:N433,$E$6)+AND(G433=$N$4,OR(H433="Barrage",H433="16mi",H433="8vi",H433="4ti",H433="32mi",H433="Semifinali",H433="Finale"))</f>
        <v>#REF!</v>
      </c>
      <c r="F433" s="58" t="str">
        <f t="shared" si="21"/>
        <v>Turno 6</v>
      </c>
      <c r="G433" s="63" t="e">
        <f>#REF!</f>
        <v>#REF!</v>
      </c>
      <c r="H433" s="67">
        <v>4</v>
      </c>
      <c r="I433" s="60">
        <v>48</v>
      </c>
      <c r="J433" s="66" t="e">
        <f>#REF!</f>
        <v>#REF!</v>
      </c>
      <c r="K433" s="66" t="e">
        <f>#REF!</f>
        <v>#REF!</v>
      </c>
      <c r="L433" s="66"/>
      <c r="M433" s="66"/>
      <c r="N433" s="66" t="e">
        <f>#REF!</f>
        <v>#REF!</v>
      </c>
    </row>
    <row r="434" spans="1:14">
      <c r="A434" s="58" t="e">
        <f>MAX($A$94:A433)+COUNTIF(G434:N434,$E$74)+AND(G434=$N$72,OR(H434="Barrage",H434="16mi",H434="8vi",H434="4ti",H434="32mi",H434="Semifinali",H434="Finale"))</f>
        <v>#REF!</v>
      </c>
      <c r="B434" s="58" t="e">
        <f>MAX($B$94:B433)+COUNTIF(G434:N434,$E$57)+AND(G434=$N$55,OR(H434="Barrage",H434="16mi",H434="8vi",H434="4ti",H434="32mi",H434="Semifinali",H434="Finale"))</f>
        <v>#REF!</v>
      </c>
      <c r="C434" s="73" t="e">
        <f>MAX($C$94:C433)+COUNTIF(G434:N434,$E$40)+AND(G434=$N$38,OR(H434="Barrage",H434="16mi",H434="8vi",H434="4ti",H434="32mi",H434="Semifinali",H434="Finale"))</f>
        <v>#REF!</v>
      </c>
      <c r="D434" s="73" t="e">
        <f>MAX($D$94:D433)+COUNTIF(G434:N434,$E$23)+AND(G434=$N$21,OR(H434="Barrage",H434="16mi",H434="8vi",H434="4ti",H434="32mi",H434="Semifinali",H434="Finale"))</f>
        <v>#REF!</v>
      </c>
      <c r="E434" s="73" t="e">
        <f>MAX($E$94:E433)+COUNTIF(G434:N434,$E$6)+AND(G434=$N$4,OR(H434="Barrage",H434="16mi",H434="8vi",H434="4ti",H434="32mi",H434="Semifinali",H434="Finale"))</f>
        <v>#REF!</v>
      </c>
      <c r="F434" s="58" t="str">
        <f t="shared" si="21"/>
        <v>Turno 6</v>
      </c>
      <c r="G434" s="63" t="e">
        <f>#REF!</f>
        <v>#REF!</v>
      </c>
      <c r="H434" s="67">
        <v>4</v>
      </c>
      <c r="I434" s="60">
        <v>49</v>
      </c>
      <c r="J434" s="66" t="e">
        <f>#REF!</f>
        <v>#REF!</v>
      </c>
      <c r="K434" s="66" t="e">
        <f>#REF!</f>
        <v>#REF!</v>
      </c>
      <c r="L434" s="66"/>
      <c r="M434" s="66"/>
      <c r="N434" s="66" t="e">
        <f>#REF!</f>
        <v>#REF!</v>
      </c>
    </row>
    <row r="435" spans="1:14">
      <c r="A435" s="58" t="e">
        <f>MAX($A$94:A434)+COUNTIF(G435:N435,$E$74)+AND(G435=$N$72,OR(H435="Barrage",H435="16mi",H435="8vi",H435="4ti",H435="32mi",H435="Semifinali",H435="Finale"))</f>
        <v>#REF!</v>
      </c>
      <c r="B435" s="58" t="e">
        <f>MAX($B$94:B434)+COUNTIF(G435:N435,$E$57)+AND(G435=$N$55,OR(H435="Barrage",H435="16mi",H435="8vi",H435="4ti",H435="32mi",H435="Semifinali",H435="Finale"))</f>
        <v>#REF!</v>
      </c>
      <c r="C435" s="73" t="e">
        <f>MAX($C$94:C434)+COUNTIF(G435:N435,$E$40)+AND(G435=$N$38,OR(H435="Barrage",H435="16mi",H435="8vi",H435="4ti",H435="32mi",H435="Semifinali",H435="Finale"))</f>
        <v>#REF!</v>
      </c>
      <c r="D435" s="73" t="e">
        <f>MAX($D$94:D434)+COUNTIF(G435:N435,$E$23)+AND(G435=$N$21,OR(H435="Barrage",H435="16mi",H435="8vi",H435="4ti",H435="32mi",H435="Semifinali",H435="Finale"))</f>
        <v>#REF!</v>
      </c>
      <c r="E435" s="73" t="e">
        <f>MAX($E$94:E434)+COUNTIF(G435:N435,$E$6)+AND(G435=$N$4,OR(H435="Barrage",H435="16mi",H435="8vi",H435="4ti",H435="32mi",H435="Semifinali",H435="Finale"))</f>
        <v>#REF!</v>
      </c>
      <c r="F435" s="58" t="str">
        <f t="shared" si="21"/>
        <v>Turno 6</v>
      </c>
      <c r="G435" s="71" t="e">
        <f>#REF!</f>
        <v>#REF!</v>
      </c>
      <c r="H435" s="67">
        <v>0</v>
      </c>
      <c r="I435" s="60">
        <v>50</v>
      </c>
      <c r="J435" s="66"/>
      <c r="K435" s="66"/>
      <c r="L435" s="66"/>
      <c r="M435" s="66"/>
      <c r="N435" s="66"/>
    </row>
    <row r="436" spans="1:14">
      <c r="A436" s="58" t="e">
        <f>MAX($A$94:A435)+COUNTIF(G436:N436,$E$74)+AND(G436=$N$72,OR(H436="Barrage",H436="16mi",H436="8vi",H436="4ti",H436="32mi",H436="Semifinali",H436="Finale"))</f>
        <v>#REF!</v>
      </c>
      <c r="B436" s="58" t="e">
        <f>MAX($B$94:B435)+COUNTIF(G436:N436,$E$57)+AND(G436=$N$55,OR(H436="Barrage",H436="16mi",H436="8vi",H436="4ti",H436="32mi",H436="Semifinali",H436="Finale"))</f>
        <v>#REF!</v>
      </c>
      <c r="C436" s="73" t="e">
        <f>MAX($C$94:C435)+COUNTIF(G436:N436,$E$40)+AND(G436=$N$38,OR(H436="Barrage",H436="16mi",H436="8vi",H436="4ti",H436="32mi",H436="Semifinali",H436="Finale"))</f>
        <v>#REF!</v>
      </c>
      <c r="D436" s="73" t="e">
        <f>MAX($D$94:D435)+COUNTIF(G436:N436,$E$23)+AND(G436=$N$21,OR(H436="Barrage",H436="16mi",H436="8vi",H436="4ti",H436="32mi",H436="Semifinali",H436="Finale"))</f>
        <v>#REF!</v>
      </c>
      <c r="E436" s="73" t="e">
        <f>MAX($E$94:E435)+COUNTIF(G436:N436,$E$6)+AND(G436=$N$4,OR(H436="Barrage",H436="16mi",H436="8vi",H436="4ti",H436="32mi",H436="Semifinali",H436="Finale"))</f>
        <v>#REF!</v>
      </c>
      <c r="F436" s="58" t="str">
        <f t="shared" si="21"/>
        <v>Turno 6</v>
      </c>
    </row>
    <row r="437" spans="1:14" ht="12.75" customHeight="1">
      <c r="A437" s="58" t="e">
        <f>MAX($A$94:A436)+COUNTIF(G437:N437,$E$74)+AND(G437=$N$72,OR(H437="Barrage",H437="16mi",H437="8vi",H437="4ti",H437="32mi",H437="Semifinali",H437="Finale"))</f>
        <v>#REF!</v>
      </c>
      <c r="B437" s="58" t="e">
        <f>MAX($B$94:B436)+COUNTIF(G437:N437,$E$57)+AND(G437=$N$55,OR(H437="Barrage",H437="16mi",H437="8vi",H437="4ti",H437="32mi",H437="Semifinali",H437="Finale"))</f>
        <v>#REF!</v>
      </c>
      <c r="C437" s="73" t="e">
        <f>MAX($C$94:C436)+COUNTIF(G437:N437,$E$40)+AND(G437=$N$38,OR(H437="Barrage",H437="16mi",H437="8vi",H437="4ti",H437="32mi",H437="Semifinali",H437="Finale"))</f>
        <v>#REF!</v>
      </c>
      <c r="D437" s="73" t="e">
        <f>MAX($D$94:D436)+COUNTIF(G437:N437,$E$23)+AND(G437=$N$21,OR(H437="Barrage",H437="16mi",H437="8vi",H437="4ti",H437="32mi",H437="Semifinali",H437="Finale"))</f>
        <v>#REF!</v>
      </c>
      <c r="E437" s="73" t="e">
        <f>MAX($E$94:E436)+COUNTIF(G437:N437,$E$6)+AND(G437=$N$4,OR(H437="Barrage",H437="16mi",H437="8vi",H437="4ti",H437="32mi",H437="Semifinali",H437="Finale"))</f>
        <v>#REF!</v>
      </c>
      <c r="F437" s="58" t="s">
        <v>119</v>
      </c>
      <c r="G437" s="188" t="s">
        <v>19</v>
      </c>
      <c r="H437" s="188"/>
      <c r="I437" s="188"/>
      <c r="J437" s="188"/>
      <c r="K437" s="188"/>
      <c r="L437" s="188"/>
      <c r="M437" s="188"/>
      <c r="N437" s="188"/>
    </row>
    <row r="438" spans="1:14" ht="12.75" customHeight="1">
      <c r="A438" s="58" t="e">
        <f>MAX($A$94:A437)+COUNTIF(G438:N438,$E$74)+AND(G438=$N$72,OR(H438="Barrage",H438="16mi",H438="8vi",H438="4ti",H438="32mi",H438="Semifinali",H438="Finale"))</f>
        <v>#REF!</v>
      </c>
      <c r="B438" s="58" t="e">
        <f>MAX($B$94:B437)+COUNTIF(G438:N438,$E$57)+AND(G438=$N$55,OR(H438="Barrage",H438="16mi",H438="8vi",H438="4ti",H438="32mi",H438="Semifinali",H438="Finale"))</f>
        <v>#REF!</v>
      </c>
      <c r="C438" s="73" t="e">
        <f>MAX($C$94:C437)+COUNTIF(G438:N438,$E$40)+AND(G438=$N$38,OR(H438="Barrage",H438="16mi",H438="8vi",H438="4ti",H438="32mi",H438="Semifinali",H438="Finale"))</f>
        <v>#REF!</v>
      </c>
      <c r="D438" s="73" t="e">
        <f>MAX($D$94:D437)+COUNTIF(G438:N438,$E$23)+AND(G438=$N$21,OR(H438="Barrage",H438="16mi",H438="8vi",H438="4ti",H438="32mi",H438="Semifinali",H438="Finale"))</f>
        <v>#REF!</v>
      </c>
      <c r="E438" s="73" t="e">
        <f>MAX($E$94:E437)+COUNTIF(G438:N438,$E$6)+AND(G438=$N$4,OR(H438="Barrage",H438="16mi",H438="8vi",H438="4ti",H438="32mi",H438="Semifinali",H438="Finale"))</f>
        <v>#REF!</v>
      </c>
      <c r="F438" s="58" t="str">
        <f t="shared" si="21"/>
        <v>Turno 7</v>
      </c>
      <c r="G438" s="188"/>
      <c r="H438" s="188"/>
      <c r="I438" s="188"/>
      <c r="J438" s="188"/>
      <c r="K438" s="188"/>
      <c r="L438" s="188"/>
      <c r="M438" s="188"/>
      <c r="N438" s="188"/>
    </row>
    <row r="439" spans="1:14">
      <c r="A439" s="58" t="e">
        <f>MAX($A$94:A438)+COUNTIF(G439:N439,$E$74)+AND(G439=$N$72,OR(H439="Barrage",H439="16mi",H439="8vi",H439="4ti",H439="32mi",H439="Semifinali",H439="Finale"))</f>
        <v>#REF!</v>
      </c>
      <c r="B439" s="58" t="e">
        <f>MAX($B$94:B438)+COUNTIF(G439:N439,$E$57)+AND(G439=$N$55,OR(H439="Barrage",H439="16mi",H439="8vi",H439="4ti",H439="32mi",H439="Semifinali",H439="Finale"))</f>
        <v>#REF!</v>
      </c>
      <c r="C439" s="73" t="e">
        <f>MAX($C$94:C438)+COUNTIF(G439:N439,$E$40)+AND(G439=$N$38,OR(H439="Barrage",H439="16mi",H439="8vi",H439="4ti",H439="32mi",H439="Semifinali",H439="Finale"))</f>
        <v>#REF!</v>
      </c>
      <c r="D439" s="73" t="e">
        <f>MAX($D$94:D438)+COUNTIF(G439:N439,$E$23)+AND(G439=$N$21,OR(H439="Barrage",H439="16mi",H439="8vi",H439="4ti",H439="32mi",H439="Semifinali",H439="Finale"))</f>
        <v>#REF!</v>
      </c>
      <c r="E439" s="73" t="e">
        <f>MAX($E$94:E438)+COUNTIF(G439:N439,$E$6)+AND(G439=$N$4,OR(H439="Barrage",H439="16mi",H439="8vi",H439="4ti",H439="32mi",H439="Semifinali",H439="Finale"))</f>
        <v>#REF!</v>
      </c>
      <c r="F439" s="58" t="str">
        <f t="shared" si="21"/>
        <v>Turno 7</v>
      </c>
      <c r="G439" s="59"/>
      <c r="H439" s="59"/>
      <c r="I439" s="59"/>
      <c r="J439" s="59"/>
      <c r="K439" s="59"/>
      <c r="L439" s="59"/>
      <c r="M439" s="59"/>
      <c r="N439" s="59"/>
    </row>
    <row r="440" spans="1:14">
      <c r="A440" s="58" t="e">
        <f>MAX($A$94:A439)+COUNTIF(G440:N440,$E$74)+AND(G440=$N$72,OR(H440="Barrage",H440="16mi",H440="8vi",H440="4ti",H440="32mi",H440="Semifinali",H440="Finale"))</f>
        <v>#REF!</v>
      </c>
      <c r="B440" s="58" t="e">
        <f>MAX($B$94:B439)+COUNTIF(G440:N440,$E$57)+AND(G440=$N$55,OR(H440="Barrage",H440="16mi",H440="8vi",H440="4ti",H440="32mi",H440="Semifinali",H440="Finale"))</f>
        <v>#REF!</v>
      </c>
      <c r="C440" s="73" t="e">
        <f>MAX($C$94:C439)+COUNTIF(G440:N440,$E$40)+AND(G440=$N$38,OR(H440="Barrage",H440="16mi",H440="8vi",H440="4ti",H440="32mi",H440="Semifinali",H440="Finale"))</f>
        <v>#REF!</v>
      </c>
      <c r="D440" s="73" t="e">
        <f>MAX($D$94:D439)+COUNTIF(G440:N440,$E$23)+AND(G440=$N$21,OR(H440="Barrage",H440="16mi",H440="8vi",H440="4ti",H440="32mi",H440="Semifinali",H440="Finale"))</f>
        <v>#REF!</v>
      </c>
      <c r="E440" s="73" t="e">
        <f>MAX($E$94:E439)+COUNTIF(G440:N440,$E$6)+AND(G440=$N$4,OR(H440="Barrage",H440="16mi",H440="8vi",H440="4ti",H440="32mi",H440="Semifinali",H440="Finale"))</f>
        <v>#REF!</v>
      </c>
      <c r="F440" s="58" t="str">
        <f t="shared" si="21"/>
        <v>Turno 7</v>
      </c>
      <c r="G440" s="186" t="s">
        <v>64</v>
      </c>
      <c r="H440" s="186"/>
      <c r="I440" s="186"/>
      <c r="J440" s="186"/>
      <c r="K440" s="186"/>
      <c r="L440" s="186"/>
      <c r="M440" s="186"/>
      <c r="N440" s="186"/>
    </row>
    <row r="441" spans="1:14">
      <c r="A441" s="58" t="e">
        <f>MAX($A$94:A440)+COUNTIF(G441:N441,$E$74)+AND(G441=$N$72,OR(H441="Barrage",H441="16mi",H441="8vi",H441="4ti",H441="32mi",H441="Semifinali",H441="Finale"))</f>
        <v>#REF!</v>
      </c>
      <c r="B441" s="58" t="e">
        <f>MAX($B$94:B440)+COUNTIF(G441:N441,$E$57)+AND(G441=$N$55,OR(H441="Barrage",H441="16mi",H441="8vi",H441="4ti",H441="32mi",H441="Semifinali",H441="Finale"))</f>
        <v>#REF!</v>
      </c>
      <c r="C441" s="73" t="e">
        <f>MAX($C$94:C440)+COUNTIF(G441:N441,$E$40)+AND(G441=$N$38,OR(H441="Barrage",H441="16mi",H441="8vi",H441="4ti",H441="32mi",H441="Semifinali",H441="Finale"))</f>
        <v>#REF!</v>
      </c>
      <c r="D441" s="73" t="e">
        <f>MAX($D$94:D440)+COUNTIF(G441:N441,$E$23)+AND(G441=$N$21,OR(H441="Barrage",H441="16mi",H441="8vi",H441="4ti",H441="32mi",H441="Semifinali",H441="Finale"))</f>
        <v>#REF!</v>
      </c>
      <c r="E441" s="73" t="e">
        <f>MAX($E$94:E440)+COUNTIF(G441:N441,$E$6)+AND(G441=$N$4,OR(H441="Barrage",H441="16mi",H441="8vi",H441="4ti",H441="32mi",H441="Semifinali",H441="Finale"))</f>
        <v>#REF!</v>
      </c>
      <c r="F441" s="58" t="str">
        <f t="shared" si="21"/>
        <v>Turno 7</v>
      </c>
      <c r="G441" s="65"/>
      <c r="H441" s="65"/>
      <c r="I441" s="65"/>
      <c r="J441" s="65"/>
      <c r="K441" s="65"/>
      <c r="L441" s="65"/>
      <c r="M441" s="65"/>
      <c r="N441" s="65"/>
    </row>
    <row r="442" spans="1:14">
      <c r="A442" s="58" t="e">
        <f>MAX($A$94:A441)+COUNTIF(G442:N442,$E$74)+AND(G442=$N$72,OR(H442="Barrage",H442="16mi",H442="8vi",H442="4ti",H442="32mi",H442="Semifinali",H442="Finale"))</f>
        <v>#REF!</v>
      </c>
      <c r="B442" s="58" t="e">
        <f>MAX($B$94:B441)+COUNTIF(G442:N442,$E$57)+AND(G442=$N$55,OR(H442="Barrage",H442="16mi",H442="8vi",H442="4ti",H442="32mi",H442="Semifinali",H442="Finale"))</f>
        <v>#REF!</v>
      </c>
      <c r="C442" s="73" t="e">
        <f>MAX($C$94:C441)+COUNTIF(G442:N442,$E$40)+AND(G442=$N$38,OR(H442="Barrage",H442="16mi",H442="8vi",H442="4ti",H442="32mi",H442="Semifinali",H442="Finale"))</f>
        <v>#REF!</v>
      </c>
      <c r="D442" s="73" t="e">
        <f>MAX($D$94:D441)+COUNTIF(G442:N442,$E$23)+AND(G442=$N$21,OR(H442="Barrage",H442="16mi",H442="8vi",H442="4ti",H442="32mi",H442="Semifinali",H442="Finale"))</f>
        <v>#REF!</v>
      </c>
      <c r="E442" s="73" t="e">
        <f>MAX($E$94:E441)+COUNTIF(G442:N442,$E$6)+AND(G442=$N$4,OR(H442="Barrage",H442="16mi",H442="8vi",H442="4ti",H442="32mi",H442="Semifinali",H442="Finale"))</f>
        <v>#REF!</v>
      </c>
      <c r="F442" s="58" t="str">
        <f t="shared" si="21"/>
        <v>Turno 7</v>
      </c>
      <c r="G442" s="59" t="s">
        <v>21</v>
      </c>
      <c r="H442" s="59" t="s">
        <v>50</v>
      </c>
      <c r="I442" s="59" t="s">
        <v>20</v>
      </c>
      <c r="J442" s="59" t="s">
        <v>13</v>
      </c>
      <c r="K442" s="59" t="s">
        <v>14</v>
      </c>
      <c r="L442" s="187" t="s">
        <v>11</v>
      </c>
      <c r="M442" s="187"/>
      <c r="N442" s="59" t="s">
        <v>12</v>
      </c>
    </row>
    <row r="443" spans="1:14">
      <c r="A443" s="58" t="e">
        <f>MAX($A$94:A442)+COUNTIF(G443:N443,$E$74)+AND(G443=$N$72,OR(H443="Barrage",H443="16mi",H443="8vi",H443="4ti",H443="32mi",H443="Semifinali",H443="Finale"))</f>
        <v>#REF!</v>
      </c>
      <c r="B443" s="58" t="e">
        <f>MAX($B$94:B442)+COUNTIF(G443:N443,$E$57)+AND(G443=$N$55,OR(H443="Barrage",H443="16mi",H443="8vi",H443="4ti",H443="32mi",H443="Semifinali",H443="Finale"))</f>
        <v>#REF!</v>
      </c>
      <c r="C443" s="73" t="e">
        <f>MAX($C$94:C442)+COUNTIF(G443:N443,$E$40)+AND(G443=$N$38,OR(H443="Barrage",H443="16mi",H443="8vi",H443="4ti",H443="32mi",H443="Semifinali",H443="Finale"))</f>
        <v>#REF!</v>
      </c>
      <c r="D443" s="73" t="e">
        <f>MAX($D$94:D442)+COUNTIF(G443:N443,$E$23)+AND(G443=$N$21,OR(H443="Barrage",H443="16mi",H443="8vi",H443="4ti",H443="32mi",H443="Semifinali",H443="Finale"))</f>
        <v>#REF!</v>
      </c>
      <c r="E443" s="73" t="e">
        <f>MAX($E$94:E442)+COUNTIF(G443:N443,$E$6)+AND(G443=$N$4,OR(H443="Barrage",H443="16mi",H443="8vi",H443="4ti",H443="32mi",H443="Semifinali",H443="Finale"))</f>
        <v>#REF!</v>
      </c>
      <c r="F443" s="58" t="str">
        <f t="shared" si="21"/>
        <v>Turno 7</v>
      </c>
      <c r="G443" s="65"/>
      <c r="H443" s="65"/>
      <c r="I443" s="65"/>
      <c r="J443" s="65"/>
      <c r="K443" s="65"/>
      <c r="L443" s="65"/>
      <c r="M443" s="65"/>
      <c r="N443" s="65"/>
    </row>
    <row r="444" spans="1:14">
      <c r="A444" s="58" t="e">
        <f>MAX($A$94:A443)+COUNTIF(G444:N444,$E$74)+AND(G444=$N$72,OR(H444="Barrage",H444="16mi",H444="8vi",H444="4ti",H444="32mi",H444="Semifinali",H444="Finale"))</f>
        <v>#REF!</v>
      </c>
      <c r="B444" s="58" t="e">
        <f>MAX($B$94:B443)+COUNTIF(G444:N444,$E$57)+AND(G444=$N$55,OR(H444="Barrage",H444="16mi",H444="8vi",H444="4ti",H444="32mi",H444="Semifinali",H444="Finale"))</f>
        <v>#REF!</v>
      </c>
      <c r="C444" s="73" t="e">
        <f>MAX($C$94:C443)+COUNTIF(G444:N444,$E$40)+AND(G444=$N$38,OR(H444="Barrage",H444="16mi",H444="8vi",H444="4ti",H444="32mi",H444="Semifinali",H444="Finale"))</f>
        <v>#REF!</v>
      </c>
      <c r="D444" s="73" t="e">
        <f>MAX($D$94:D443)+COUNTIF(G444:N444,$E$23)+AND(G444=$N$21,OR(H444="Barrage",H444="16mi",H444="8vi",H444="4ti",H444="32mi",H444="Semifinali",H444="Finale"))</f>
        <v>#REF!</v>
      </c>
      <c r="E444" s="73" t="e">
        <f>MAX($E$94:E443)+COUNTIF(G444:N444,$E$6)+AND(G444=$N$4,OR(H444="Barrage",H444="16mi",H444="8vi",H444="4ti",H444="32mi",H444="Semifinali",H444="Finale"))</f>
        <v>#REF!</v>
      </c>
      <c r="F444" s="58" t="str">
        <f t="shared" si="21"/>
        <v>Turno 7</v>
      </c>
      <c r="G444" s="61" t="e">
        <f>#REF!</f>
        <v>#REF!</v>
      </c>
      <c r="H444" s="60" t="s">
        <v>607</v>
      </c>
      <c r="I444" s="60">
        <v>1</v>
      </c>
      <c r="J444" s="66"/>
      <c r="K444" s="66"/>
      <c r="L444" s="66"/>
      <c r="M444" s="66"/>
      <c r="N444" s="66"/>
    </row>
    <row r="445" spans="1:14">
      <c r="A445" s="58" t="e">
        <f>MAX($A$94:A444)+COUNTIF(G445:N445,$E$74)+AND(G445=$N$72,OR(H445="Barrage",H445="16mi",H445="8vi",H445="4ti",H445="32mi",H445="Semifinali",H445="Finale"))</f>
        <v>#REF!</v>
      </c>
      <c r="B445" s="58" t="e">
        <f>MAX($B$94:B444)+COUNTIF(G445:N445,$E$57)+AND(G445=$N$55,OR(H445="Barrage",H445="16mi",H445="8vi",H445="4ti",H445="32mi",H445="Semifinali",H445="Finale"))</f>
        <v>#REF!</v>
      </c>
      <c r="C445" s="73" t="e">
        <f>MAX($C$94:C444)+COUNTIF(G445:N445,$E$40)+AND(G445=$N$38,OR(H445="Barrage",H445="16mi",H445="8vi",H445="4ti",H445="32mi",H445="Semifinali",H445="Finale"))</f>
        <v>#REF!</v>
      </c>
      <c r="D445" s="73" t="e">
        <f>MAX($D$94:D444)+COUNTIF(G445:N445,$E$23)+AND(G445=$N$21,OR(H445="Barrage",H445="16mi",H445="8vi",H445="4ti",H445="32mi",H445="Semifinali",H445="Finale"))</f>
        <v>#REF!</v>
      </c>
      <c r="E445" s="73" t="e">
        <f>MAX($E$94:E444)+COUNTIF(G445:N445,$E$6)+AND(G445=$N$4,OR(H445="Barrage",H445="16mi",H445="8vi",H445="4ti",H445="32mi",H445="Semifinali",H445="Finale"))</f>
        <v>#REF!</v>
      </c>
      <c r="F445" s="58" t="str">
        <f t="shared" si="21"/>
        <v>Turno 7</v>
      </c>
      <c r="G445" s="61" t="e">
        <f>#REF!</f>
        <v>#REF!</v>
      </c>
      <c r="H445" s="60"/>
      <c r="I445" s="60">
        <v>2</v>
      </c>
      <c r="J445" s="66"/>
      <c r="K445" s="66"/>
      <c r="L445" s="66"/>
      <c r="M445" s="66"/>
      <c r="N445" s="66"/>
    </row>
    <row r="446" spans="1:14">
      <c r="A446" s="58" t="e">
        <f>MAX($A$94:A445)+COUNTIF(G446:N446,$E$74)+AND(G446=$N$72,OR(H446="Barrage",H446="16mi",H446="8vi",H446="4ti",H446="32mi",H446="Semifinali",H446="Finale"))</f>
        <v>#REF!</v>
      </c>
      <c r="B446" s="58" t="e">
        <f>MAX($B$94:B445)+COUNTIF(G446:N446,$E$57)+AND(G446=$N$55,OR(H446="Barrage",H446="16mi",H446="8vi",H446="4ti",H446="32mi",H446="Semifinali",H446="Finale"))</f>
        <v>#REF!</v>
      </c>
      <c r="C446" s="73" t="e">
        <f>MAX($C$94:C445)+COUNTIF(G446:N446,$E$40)+AND(G446=$N$38,OR(H446="Barrage",H446="16mi",H446="8vi",H446="4ti",H446="32mi",H446="Semifinali",H446="Finale"))</f>
        <v>#REF!</v>
      </c>
      <c r="D446" s="73" t="e">
        <f>MAX($D$94:D445)+COUNTIF(G446:N446,$E$23)+AND(G446=$N$21,OR(H446="Barrage",H446="16mi",H446="8vi",H446="4ti",H446="32mi",H446="Semifinali",H446="Finale"))</f>
        <v>#REF!</v>
      </c>
      <c r="E446" s="73" t="e">
        <f>MAX($E$94:E445)+COUNTIF(G446:N446,$E$6)+AND(G446=$N$4,OR(H446="Barrage",H446="16mi",H446="8vi",H446="4ti",H446="32mi",H446="Semifinali",H446="Finale"))</f>
        <v>#REF!</v>
      </c>
      <c r="F446" s="58" t="str">
        <f t="shared" si="21"/>
        <v>Turno 7</v>
      </c>
      <c r="G446" s="61" t="e">
        <f>#REF!</f>
        <v>#REF!</v>
      </c>
      <c r="H446" s="60"/>
      <c r="I446" s="60">
        <v>3</v>
      </c>
      <c r="J446" s="66"/>
      <c r="K446" s="66"/>
      <c r="L446" s="66"/>
      <c r="M446" s="66"/>
      <c r="N446" s="66"/>
    </row>
    <row r="447" spans="1:14">
      <c r="A447" s="58" t="e">
        <f>MAX($A$94:A446)+COUNTIF(G447:N447,$E$74)+AND(G447=$N$72,OR(H447="Barrage",H447="16mi",H447="8vi",H447="4ti",H447="32mi",H447="Semifinali",H447="Finale"))</f>
        <v>#REF!</v>
      </c>
      <c r="B447" s="58" t="e">
        <f>MAX($B$94:B446)+COUNTIF(G447:N447,$E$57)+AND(G447=$N$55,OR(H447="Barrage",H447="16mi",H447="8vi",H447="4ti",H447="32mi",H447="Semifinali",H447="Finale"))</f>
        <v>#REF!</v>
      </c>
      <c r="C447" s="73" t="e">
        <f>MAX($C$94:C446)+COUNTIF(G447:N447,$E$40)+AND(G447=$N$38,OR(H447="Barrage",H447="16mi",H447="8vi",H447="4ti",H447="32mi",H447="Semifinali",H447="Finale"))</f>
        <v>#REF!</v>
      </c>
      <c r="D447" s="73" t="e">
        <f>MAX($D$94:D446)+COUNTIF(G447:N447,$E$23)+AND(G447=$N$21,OR(H447="Barrage",H447="16mi",H447="8vi",H447="4ti",H447="32mi",H447="Semifinali",H447="Finale"))</f>
        <v>#REF!</v>
      </c>
      <c r="E447" s="73" t="e">
        <f>MAX($E$94:E446)+COUNTIF(G447:N447,$E$6)+AND(G447=$N$4,OR(H447="Barrage",H447="16mi",H447="8vi",H447="4ti",H447="32mi",H447="Semifinali",H447="Finale"))</f>
        <v>#REF!</v>
      </c>
      <c r="F447" s="58" t="str">
        <f t="shared" si="21"/>
        <v>Turno 7</v>
      </c>
      <c r="G447" s="61" t="e">
        <f>#REF!</f>
        <v>#REF!</v>
      </c>
      <c r="H447" s="60"/>
      <c r="I447" s="60">
        <v>4</v>
      </c>
      <c r="J447" s="66"/>
      <c r="K447" s="66"/>
      <c r="L447" s="66"/>
      <c r="M447" s="66"/>
      <c r="N447" s="66"/>
    </row>
    <row r="448" spans="1:14">
      <c r="A448" s="58" t="e">
        <f>MAX($A$94:A447)+COUNTIF(G448:N448,$E$74)+AND(G448=$N$72,OR(H448="Barrage",H448="16mi",H448="8vi",H448="4ti",H448="32mi",H448="Semifinali",H448="Finale"))</f>
        <v>#REF!</v>
      </c>
      <c r="B448" s="58" t="e">
        <f>MAX($B$94:B447)+COUNTIF(G448:N448,$E$57)+AND(G448=$N$55,OR(H448="Barrage",H448="16mi",H448="8vi",H448="4ti",H448="32mi",H448="Semifinali",H448="Finale"))</f>
        <v>#REF!</v>
      </c>
      <c r="C448" s="73" t="e">
        <f>MAX($C$94:C447)+COUNTIF(G448:N448,$E$40)+AND(G448=$N$38,OR(H448="Barrage",H448="16mi",H448="8vi",H448="4ti",H448="32mi",H448="Semifinali",H448="Finale"))</f>
        <v>#REF!</v>
      </c>
      <c r="D448" s="73" t="e">
        <f>MAX($D$94:D447)+COUNTIF(G448:N448,$E$23)+AND(G448=$N$21,OR(H448="Barrage",H448="16mi",H448="8vi",H448="4ti",H448="32mi",H448="Semifinali",H448="Finale"))</f>
        <v>#REF!</v>
      </c>
      <c r="E448" s="73" t="e">
        <f>MAX($E$94:E447)+COUNTIF(G448:N448,$E$6)+AND(G448=$N$4,OR(H448="Barrage",H448="16mi",H448="8vi",H448="4ti",H448="32mi",H448="Semifinali",H448="Finale"))</f>
        <v>#REF!</v>
      </c>
      <c r="F448" s="58" t="str">
        <f t="shared" si="21"/>
        <v>Turno 7</v>
      </c>
      <c r="G448" s="61" t="e">
        <f>#REF!</f>
        <v>#REF!</v>
      </c>
      <c r="H448" s="60"/>
      <c r="I448" s="60">
        <v>5</v>
      </c>
      <c r="J448" s="66"/>
      <c r="K448" s="66"/>
      <c r="L448" s="66"/>
      <c r="M448" s="66"/>
      <c r="N448" s="66"/>
    </row>
    <row r="449" spans="1:14">
      <c r="A449" s="58" t="e">
        <f>MAX($A$94:A448)+COUNTIF(G449:N449,$E$74)+AND(G449=$N$72,OR(H449="Barrage",H449="16mi",H449="8vi",H449="4ti",H449="32mi",H449="Semifinali",H449="Finale"))</f>
        <v>#REF!</v>
      </c>
      <c r="B449" s="58" t="e">
        <f>MAX($B$94:B448)+COUNTIF(G449:N449,$E$57)+AND(G449=$N$55,OR(H449="Barrage",H449="16mi",H449="8vi",H449="4ti",H449="32mi",H449="Semifinali",H449="Finale"))</f>
        <v>#REF!</v>
      </c>
      <c r="C449" s="73" t="e">
        <f>MAX($C$94:C448)+COUNTIF(G449:N449,$E$40)+AND(G449=$N$38,OR(H449="Barrage",H449="16mi",H449="8vi",H449="4ti",H449="32mi",H449="Semifinali",H449="Finale"))</f>
        <v>#REF!</v>
      </c>
      <c r="D449" s="73" t="e">
        <f>MAX($D$94:D448)+COUNTIF(G449:N449,$E$23)+AND(G449=$N$21,OR(H449="Barrage",H449="16mi",H449="8vi",H449="4ti",H449="32mi",H449="Semifinali",H449="Finale"))</f>
        <v>#REF!</v>
      </c>
      <c r="E449" s="73" t="e">
        <f>MAX($E$94:E448)+COUNTIF(G449:N449,$E$6)+AND(G449=$N$4,OR(H449="Barrage",H449="16mi",H449="8vi",H449="4ti",H449="32mi",H449="Semifinali",H449="Finale"))</f>
        <v>#REF!</v>
      </c>
      <c r="F449" s="58" t="str">
        <f t="shared" si="21"/>
        <v>Turno 7</v>
      </c>
      <c r="G449" s="61" t="e">
        <f>#REF!</f>
        <v>#REF!</v>
      </c>
      <c r="H449" s="60"/>
      <c r="I449" s="60">
        <v>6</v>
      </c>
      <c r="J449" s="66"/>
      <c r="K449" s="66"/>
      <c r="L449" s="66"/>
      <c r="M449" s="66"/>
      <c r="N449" s="66"/>
    </row>
    <row r="450" spans="1:14">
      <c r="A450" s="58" t="e">
        <f>MAX($A$94:A449)+COUNTIF(G450:N450,$E$74)+AND(G450=$N$72,OR(H450="Barrage",H450="16mi",H450="8vi",H450="4ti",H450="32mi",H450="Semifinali",H450="Finale"))</f>
        <v>#REF!</v>
      </c>
      <c r="B450" s="58" t="e">
        <f>MAX($B$94:B449)+COUNTIF(G450:N450,$E$57)+AND(G450=$N$55,OR(H450="Barrage",H450="16mi",H450="8vi",H450="4ti",H450="32mi",H450="Semifinali",H450="Finale"))</f>
        <v>#REF!</v>
      </c>
      <c r="C450" s="73" t="e">
        <f>MAX($C$94:C449)+COUNTIF(G450:N450,$E$40)+AND(G450=$N$38,OR(H450="Barrage",H450="16mi",H450="8vi",H450="4ti",H450="32mi",H450="Semifinali",H450="Finale"))</f>
        <v>#REF!</v>
      </c>
      <c r="D450" s="73" t="e">
        <f>MAX($D$94:D449)+COUNTIF(G450:N450,$E$23)+AND(G450=$N$21,OR(H450="Barrage",H450="16mi",H450="8vi",H450="4ti",H450="32mi",H450="Semifinali",H450="Finale"))</f>
        <v>#REF!</v>
      </c>
      <c r="E450" s="73" t="e">
        <f>MAX($E$94:E449)+COUNTIF(G450:N450,$E$6)+AND(G450=$N$4,OR(H450="Barrage",H450="16mi",H450="8vi",H450="4ti",H450="32mi",H450="Semifinali",H450="Finale"))</f>
        <v>#REF!</v>
      </c>
      <c r="F450" s="58" t="str">
        <f t="shared" si="21"/>
        <v>Turno 7</v>
      </c>
      <c r="G450" s="61" t="e">
        <f>#REF!</f>
        <v>#REF!</v>
      </c>
      <c r="H450" s="60"/>
      <c r="I450" s="60">
        <v>7</v>
      </c>
      <c r="J450" s="66"/>
      <c r="K450" s="66"/>
      <c r="L450" s="66"/>
      <c r="M450" s="66"/>
      <c r="N450" s="66"/>
    </row>
    <row r="451" spans="1:14">
      <c r="A451" s="58" t="e">
        <f>MAX($A$94:A450)+COUNTIF(G451:N451,$E$74)+AND(G451=$N$72,OR(H451="Barrage",H451="16mi",H451="8vi",H451="4ti",H451="32mi",H451="Semifinali",H451="Finale"))</f>
        <v>#REF!</v>
      </c>
      <c r="B451" s="58" t="e">
        <f>MAX($B$94:B450)+COUNTIF(G451:N451,$E$57)+AND(G451=$N$55,OR(H451="Barrage",H451="16mi",H451="8vi",H451="4ti",H451="32mi",H451="Semifinali",H451="Finale"))</f>
        <v>#REF!</v>
      </c>
      <c r="C451" s="73" t="e">
        <f>MAX($C$94:C450)+COUNTIF(G451:N451,$E$40)+AND(G451=$N$38,OR(H451="Barrage",H451="16mi",H451="8vi",H451="4ti",H451="32mi",H451="Semifinali",H451="Finale"))</f>
        <v>#REF!</v>
      </c>
      <c r="D451" s="73" t="e">
        <f>MAX($D$94:D450)+COUNTIF(G451:N451,$E$23)+AND(G451=$N$21,OR(H451="Barrage",H451="16mi",H451="8vi",H451="4ti",H451="32mi",H451="Semifinali",H451="Finale"))</f>
        <v>#REF!</v>
      </c>
      <c r="E451" s="73" t="e">
        <f>MAX($E$94:E450)+COUNTIF(G451:N451,$E$6)+AND(G451=$N$4,OR(H451="Barrage",H451="16mi",H451="8vi",H451="4ti",H451="32mi",H451="Semifinali",H451="Finale"))</f>
        <v>#REF!</v>
      </c>
      <c r="F451" s="58" t="str">
        <f t="shared" si="21"/>
        <v>Turno 7</v>
      </c>
      <c r="G451" s="61" t="e">
        <f>#REF!</f>
        <v>#REF!</v>
      </c>
      <c r="H451" s="60"/>
      <c r="I451" s="60">
        <v>8</v>
      </c>
      <c r="J451" s="66"/>
      <c r="K451" s="66"/>
      <c r="L451" s="66"/>
      <c r="M451" s="66"/>
      <c r="N451" s="66"/>
    </row>
    <row r="452" spans="1:14">
      <c r="A452" s="58" t="e">
        <f>MAX($A$94:A451)+COUNTIF(G452:N452,$E$74)+AND(G452=$N$72,OR(H452="Barrage",H452="16mi",H452="8vi",H452="4ti",H452="32mi",H452="Semifinali",H452="Finale"))</f>
        <v>#REF!</v>
      </c>
      <c r="B452" s="58" t="e">
        <f>MAX($B$94:B451)+COUNTIF(G452:N452,$E$57)+AND(G452=$N$55,OR(H452="Barrage",H452="16mi",H452="8vi",H452="4ti",H452="32mi",H452="Semifinali",H452="Finale"))</f>
        <v>#REF!</v>
      </c>
      <c r="C452" s="73" t="e">
        <f>MAX($C$94:C451)+COUNTIF(G452:N452,$E$40)+AND(G452=$N$38,OR(H452="Barrage",H452="16mi",H452="8vi",H452="4ti",H452="32mi",H452="Semifinali",H452="Finale"))</f>
        <v>#REF!</v>
      </c>
      <c r="D452" s="73" t="e">
        <f>MAX($D$94:D451)+COUNTIF(G452:N452,$E$23)+AND(G452=$N$21,OR(H452="Barrage",H452="16mi",H452="8vi",H452="4ti",H452="32mi",H452="Semifinali",H452="Finale"))</f>
        <v>#REF!</v>
      </c>
      <c r="E452" s="73" t="e">
        <f>MAX($E$94:E451)+COUNTIF(G452:N452,$E$6)+AND(G452=$N$4,OR(H452="Barrage",H452="16mi",H452="8vi",H452="4ti",H452="32mi",H452="Semifinali",H452="Finale"))</f>
        <v>#REF!</v>
      </c>
      <c r="F452" s="58" t="str">
        <f t="shared" si="21"/>
        <v>Turno 7</v>
      </c>
      <c r="G452" s="61" t="e">
        <f>#REF!</f>
        <v>#REF!</v>
      </c>
      <c r="H452" s="60"/>
      <c r="I452" s="60">
        <v>9</v>
      </c>
      <c r="J452" s="66"/>
      <c r="K452" s="66"/>
      <c r="L452" s="66"/>
      <c r="M452" s="66"/>
      <c r="N452" s="66"/>
    </row>
    <row r="453" spans="1:14">
      <c r="A453" s="58" t="e">
        <f>MAX($A$94:A452)+COUNTIF(G453:N453,$E$74)+AND(G453=$N$72,OR(H453="Barrage",H453="16mi",H453="8vi",H453="4ti",H453="32mi",H453="Semifinali",H453="Finale"))</f>
        <v>#REF!</v>
      </c>
      <c r="B453" s="58" t="e">
        <f>MAX($B$94:B452)+COUNTIF(G453:N453,$E$57)+AND(G453=$N$55,OR(H453="Barrage",H453="16mi",H453="8vi",H453="4ti",H453="32mi",H453="Semifinali",H453="Finale"))</f>
        <v>#REF!</v>
      </c>
      <c r="C453" s="73" t="e">
        <f>MAX($C$94:C452)+COUNTIF(G453:N453,$E$40)+AND(G453=$N$38,OR(H453="Barrage",H453="16mi",H453="8vi",H453="4ti",H453="32mi",H453="Semifinali",H453="Finale"))</f>
        <v>#REF!</v>
      </c>
      <c r="D453" s="73" t="e">
        <f>MAX($D$94:D452)+COUNTIF(G453:N453,$E$23)+AND(G453=$N$21,OR(H453="Barrage",H453="16mi",H453="8vi",H453="4ti",H453="32mi",H453="Semifinali",H453="Finale"))</f>
        <v>#REF!</v>
      </c>
      <c r="E453" s="73" t="e">
        <f>MAX($E$94:E452)+COUNTIF(G453:N453,$E$6)+AND(G453=$N$4,OR(H453="Barrage",H453="16mi",H453="8vi",H453="4ti",H453="32mi",H453="Semifinali",H453="Finale"))</f>
        <v>#REF!</v>
      </c>
      <c r="F453" s="58" t="str">
        <f t="shared" si="21"/>
        <v>Turno 7</v>
      </c>
      <c r="G453" s="61" t="e">
        <f>#REF!</f>
        <v>#REF!</v>
      </c>
      <c r="H453" s="60"/>
      <c r="I453" s="60">
        <v>10</v>
      </c>
      <c r="J453" s="66"/>
      <c r="K453" s="66"/>
      <c r="L453" s="66"/>
      <c r="M453" s="66"/>
      <c r="N453" s="66"/>
    </row>
    <row r="454" spans="1:14">
      <c r="A454" s="58" t="e">
        <f>MAX($A$94:A453)+COUNTIF(G454:N454,$E$74)+AND(G454=$N$72,OR(H454="Barrage",H454="16mi",H454="8vi",H454="4ti",H454="32mi",H454="Semifinali",H454="Finale"))</f>
        <v>#REF!</v>
      </c>
      <c r="B454" s="58" t="e">
        <f>MAX($B$94:B453)+COUNTIF(G454:N454,$E$57)+AND(G454=$N$55,OR(H454="Barrage",H454="16mi",H454="8vi",H454="4ti",H454="32mi",H454="Semifinali",H454="Finale"))</f>
        <v>#REF!</v>
      </c>
      <c r="C454" s="73" t="e">
        <f>MAX($C$94:C453)+COUNTIF(G454:N454,$E$40)+AND(G454=$N$38,OR(H454="Barrage",H454="16mi",H454="8vi",H454="4ti",H454="32mi",H454="Semifinali",H454="Finale"))</f>
        <v>#REF!</v>
      </c>
      <c r="D454" s="73" t="e">
        <f>MAX($D$94:D453)+COUNTIF(G454:N454,$E$23)+AND(G454=$N$21,OR(H454="Barrage",H454="16mi",H454="8vi",H454="4ti",H454="32mi",H454="Semifinali",H454="Finale"))</f>
        <v>#REF!</v>
      </c>
      <c r="E454" s="73" t="e">
        <f>MAX($E$94:E453)+COUNTIF(G454:N454,$E$6)+AND(G454=$N$4,OR(H454="Barrage",H454="16mi",H454="8vi",H454="4ti",H454="32mi",H454="Semifinali",H454="Finale"))</f>
        <v>#REF!</v>
      </c>
      <c r="F454" s="58" t="str">
        <f t="shared" si="21"/>
        <v>Turno 7</v>
      </c>
      <c r="G454" s="61" t="e">
        <f>#REF!</f>
        <v>#REF!</v>
      </c>
      <c r="H454" s="60"/>
      <c r="I454" s="60">
        <v>11</v>
      </c>
      <c r="J454" s="66"/>
      <c r="K454" s="66"/>
      <c r="L454" s="66"/>
      <c r="M454" s="66"/>
      <c r="N454" s="66"/>
    </row>
    <row r="455" spans="1:14">
      <c r="A455" s="58" t="e">
        <f>MAX($A$94:A454)+COUNTIF(G455:N455,$E$74)+AND(G455=$N$72,OR(H455="Barrage",H455="16mi",H455="8vi",H455="4ti",H455="32mi",H455="Semifinali",H455="Finale"))</f>
        <v>#REF!</v>
      </c>
      <c r="B455" s="58" t="e">
        <f>MAX($B$94:B454)+COUNTIF(G455:N455,$E$57)+AND(G455=$N$55,OR(H455="Barrage",H455="16mi",H455="8vi",H455="4ti",H455="32mi",H455="Semifinali",H455="Finale"))</f>
        <v>#REF!</v>
      </c>
      <c r="C455" s="73" t="e">
        <f>MAX($C$94:C454)+COUNTIF(G455:N455,$E$40)+AND(G455=$N$38,OR(H455="Barrage",H455="16mi",H455="8vi",H455="4ti",H455="32mi",H455="Semifinali",H455="Finale"))</f>
        <v>#REF!</v>
      </c>
      <c r="D455" s="73" t="e">
        <f>MAX($D$94:D454)+COUNTIF(G455:N455,$E$23)+AND(G455=$N$21,OR(H455="Barrage",H455="16mi",H455="8vi",H455="4ti",H455="32mi",H455="Semifinali",H455="Finale"))</f>
        <v>#REF!</v>
      </c>
      <c r="E455" s="73" t="e">
        <f>MAX($E$94:E454)+COUNTIF(G455:N455,$E$6)+AND(G455=$N$4,OR(H455="Barrage",H455="16mi",H455="8vi",H455="4ti",H455="32mi",H455="Semifinali",H455="Finale"))</f>
        <v>#REF!</v>
      </c>
      <c r="F455" s="58" t="str">
        <f t="shared" si="21"/>
        <v>Turno 7</v>
      </c>
      <c r="G455" s="61" t="e">
        <f>#REF!</f>
        <v>#REF!</v>
      </c>
      <c r="H455" s="60"/>
      <c r="I455" s="60">
        <v>12</v>
      </c>
      <c r="J455" s="66"/>
      <c r="K455" s="66"/>
      <c r="L455" s="66"/>
      <c r="M455" s="66"/>
      <c r="N455" s="66"/>
    </row>
    <row r="456" spans="1:14">
      <c r="A456" s="58" t="e">
        <f>MAX($A$94:A455)+COUNTIF(G456:N456,$E$74)+AND(G456=$N$72,OR(H456="Barrage",H456="16mi",H456="8vi",H456="4ti",H456="32mi",H456="Semifinali",H456="Finale"))</f>
        <v>#REF!</v>
      </c>
      <c r="B456" s="58" t="e">
        <f>MAX($B$94:B455)+COUNTIF(G456:N456,$E$57)+AND(G456=$N$55,OR(H456="Barrage",H456="16mi",H456="8vi",H456="4ti",H456="32mi",H456="Semifinali",H456="Finale"))</f>
        <v>#REF!</v>
      </c>
      <c r="C456" s="73" t="e">
        <f>MAX($C$94:C455)+COUNTIF(G456:N456,$E$40)+AND(G456=$N$38,OR(H456="Barrage",H456="16mi",H456="8vi",H456="4ti",H456="32mi",H456="Semifinali",H456="Finale"))</f>
        <v>#REF!</v>
      </c>
      <c r="D456" s="73" t="e">
        <f>MAX($D$94:D455)+COUNTIF(G456:N456,$E$23)+AND(G456=$N$21,OR(H456="Barrage",H456="16mi",H456="8vi",H456="4ti",H456="32mi",H456="Semifinali",H456="Finale"))</f>
        <v>#REF!</v>
      </c>
      <c r="E456" s="73" t="e">
        <f>MAX($E$94:E455)+COUNTIF(G456:N456,$E$6)+AND(G456=$N$4,OR(H456="Barrage",H456="16mi",H456="8vi",H456="4ti",H456="32mi",H456="Semifinali",H456="Finale"))</f>
        <v>#REF!</v>
      </c>
      <c r="F456" s="58" t="str">
        <f t="shared" si="21"/>
        <v>Turno 7</v>
      </c>
      <c r="G456" s="61" t="e">
        <f>#REF!</f>
        <v>#REF!</v>
      </c>
      <c r="H456" s="60"/>
      <c r="I456" s="60">
        <v>13</v>
      </c>
      <c r="J456" s="66"/>
      <c r="K456" s="66"/>
      <c r="L456" s="66"/>
      <c r="M456" s="66"/>
      <c r="N456" s="66"/>
    </row>
    <row r="457" spans="1:14">
      <c r="A457" s="58" t="e">
        <f>MAX($A$94:A456)+COUNTIF(G457:N457,$E$74)+AND(G457=$N$72,OR(H457="Barrage",H457="16mi",H457="8vi",H457="4ti",H457="32mi",H457="Semifinali",H457="Finale"))</f>
        <v>#REF!</v>
      </c>
      <c r="B457" s="58" t="e">
        <f>MAX($B$94:B456)+COUNTIF(G457:N457,$E$57)+AND(G457=$N$55,OR(H457="Barrage",H457="16mi",H457="8vi",H457="4ti",H457="32mi",H457="Semifinali",H457="Finale"))</f>
        <v>#REF!</v>
      </c>
      <c r="C457" s="73" t="e">
        <f>MAX($C$94:C456)+COUNTIF(G457:N457,$E$40)+AND(G457=$N$38,OR(H457="Barrage",H457="16mi",H457="8vi",H457="4ti",H457="32mi",H457="Semifinali",H457="Finale"))</f>
        <v>#REF!</v>
      </c>
      <c r="D457" s="73" t="e">
        <f>MAX($D$94:D456)+COUNTIF(G457:N457,$E$23)+AND(G457=$N$21,OR(H457="Barrage",H457="16mi",H457="8vi",H457="4ti",H457="32mi",H457="Semifinali",H457="Finale"))</f>
        <v>#REF!</v>
      </c>
      <c r="E457" s="73" t="e">
        <f>MAX($E$94:E456)+COUNTIF(G457:N457,$E$6)+AND(G457=$N$4,OR(H457="Barrage",H457="16mi",H457="8vi",H457="4ti",H457="32mi",H457="Semifinali",H457="Finale"))</f>
        <v>#REF!</v>
      </c>
      <c r="F457" s="58" t="str">
        <f t="shared" si="21"/>
        <v>Turno 7</v>
      </c>
      <c r="G457" s="61" t="e">
        <f>#REF!</f>
        <v>#REF!</v>
      </c>
      <c r="H457" s="60"/>
      <c r="I457" s="60">
        <v>14</v>
      </c>
      <c r="J457" s="66"/>
      <c r="K457" s="66"/>
      <c r="L457" s="66"/>
      <c r="M457" s="66"/>
      <c r="N457" s="66"/>
    </row>
    <row r="458" spans="1:14">
      <c r="A458" s="58" t="e">
        <f>MAX($A$94:A457)+COUNTIF(G458:N458,$E$74)+AND(G458=$N$72,OR(H458="Barrage",H458="16mi",H458="8vi",H458="4ti",H458="32mi",H458="Semifinali",H458="Finale"))</f>
        <v>#REF!</v>
      </c>
      <c r="B458" s="58" t="e">
        <f>MAX($B$94:B457)+COUNTIF(G458:N458,$E$57)+AND(G458=$N$55,OR(H458="Barrage",H458="16mi",H458="8vi",H458="4ti",H458="32mi",H458="Semifinali",H458="Finale"))</f>
        <v>#REF!</v>
      </c>
      <c r="C458" s="73" t="e">
        <f>MAX($C$94:C457)+COUNTIF(G458:N458,$E$40)+AND(G458=$N$38,OR(H458="Barrage",H458="16mi",H458="8vi",H458="4ti",H458="32mi",H458="Semifinali",H458="Finale"))</f>
        <v>#REF!</v>
      </c>
      <c r="D458" s="73" t="e">
        <f>MAX($D$94:D457)+COUNTIF(G458:N458,$E$23)+AND(G458=$N$21,OR(H458="Barrage",H458="16mi",H458="8vi",H458="4ti",H458="32mi",H458="Semifinali",H458="Finale"))</f>
        <v>#REF!</v>
      </c>
      <c r="E458" s="73" t="e">
        <f>MAX($E$94:E457)+COUNTIF(G458:N458,$E$6)+AND(G458=$N$4,OR(H458="Barrage",H458="16mi",H458="8vi",H458="4ti",H458="32mi",H458="Semifinali",H458="Finale"))</f>
        <v>#REF!</v>
      </c>
      <c r="F458" s="58" t="str">
        <f t="shared" si="21"/>
        <v>Turno 7</v>
      </c>
      <c r="G458" s="61" t="e">
        <f>#REF!</f>
        <v>#REF!</v>
      </c>
      <c r="H458" s="60"/>
      <c r="I458" s="60">
        <v>15</v>
      </c>
      <c r="J458" s="66"/>
      <c r="K458" s="66"/>
      <c r="L458" s="66"/>
      <c r="M458" s="66"/>
      <c r="N458" s="66"/>
    </row>
    <row r="459" spans="1:14">
      <c r="A459" s="58" t="e">
        <f>MAX($A$94:A458)+COUNTIF(G459:N459,$E$74)+AND(G459=$N$72,OR(H459="Barrage",H459="16mi",H459="8vi",H459="4ti",H459="32mi",H459="Semifinali",H459="Finale"))</f>
        <v>#REF!</v>
      </c>
      <c r="B459" s="58" t="e">
        <f>MAX($B$94:B458)+COUNTIF(G459:N459,$E$57)+AND(G459=$N$55,OR(H459="Barrage",H459="16mi",H459="8vi",H459="4ti",H459="32mi",H459="Semifinali",H459="Finale"))</f>
        <v>#REF!</v>
      </c>
      <c r="C459" s="73" t="e">
        <f>MAX($C$94:C458)+COUNTIF(G459:N459,$E$40)+AND(G459=$N$38,OR(H459="Barrage",H459="16mi",H459="8vi",H459="4ti",H459="32mi",H459="Semifinali",H459="Finale"))</f>
        <v>#REF!</v>
      </c>
      <c r="D459" s="73" t="e">
        <f>MAX($D$94:D458)+COUNTIF(G459:N459,$E$23)+AND(G459=$N$21,OR(H459="Barrage",H459="16mi",H459="8vi",H459="4ti",H459="32mi",H459="Semifinali",H459="Finale"))</f>
        <v>#REF!</v>
      </c>
      <c r="E459" s="73" t="e">
        <f>MAX($E$94:E458)+COUNTIF(G459:N459,$E$6)+AND(G459=$N$4,OR(H459="Barrage",H459="16mi",H459="8vi",H459="4ti",H459="32mi",H459="Semifinali",H459="Finale"))</f>
        <v>#REF!</v>
      </c>
      <c r="F459" s="58" t="str">
        <f t="shared" si="21"/>
        <v>Turno 7</v>
      </c>
      <c r="G459" s="61" t="e">
        <f>#REF!</f>
        <v>#REF!</v>
      </c>
      <c r="H459" s="60"/>
      <c r="I459" s="60">
        <v>16</v>
      </c>
      <c r="J459" s="66"/>
      <c r="K459" s="66"/>
      <c r="L459" s="66"/>
      <c r="M459" s="66"/>
      <c r="N459" s="66"/>
    </row>
    <row r="460" spans="1:14">
      <c r="A460" s="58" t="e">
        <f>MAX($A$94:A459)+COUNTIF(G460:N460,$E$74)+AND(G460=$N$72,OR(H460="Barrage",H460="16mi",H460="8vi",H460="4ti",H460="32mi",H460="Semifinali",H460="Finale"))</f>
        <v>#REF!</v>
      </c>
      <c r="B460" s="58" t="e">
        <f>MAX($B$94:B459)+COUNTIF(G460:N460,$E$57)+AND(G460=$N$55,OR(H460="Barrage",H460="16mi",H460="8vi",H460="4ti",H460="32mi",H460="Semifinali",H460="Finale"))</f>
        <v>#REF!</v>
      </c>
      <c r="C460" s="73" t="e">
        <f>MAX($C$94:C459)+COUNTIF(G460:N460,$E$40)+AND(G460=$N$38,OR(H460="Barrage",H460="16mi",H460="8vi",H460="4ti",H460="32mi",H460="Semifinali",H460="Finale"))</f>
        <v>#REF!</v>
      </c>
      <c r="D460" s="73" t="e">
        <f>MAX($D$94:D459)+COUNTIF(G460:N460,$E$23)+AND(G460=$N$21,OR(H460="Barrage",H460="16mi",H460="8vi",H460="4ti",H460="32mi",H460="Semifinali",H460="Finale"))</f>
        <v>#REF!</v>
      </c>
      <c r="E460" s="73" t="e">
        <f>MAX($E$94:E459)+COUNTIF(G460:N460,$E$6)+AND(G460=$N$4,OR(H460="Barrage",H460="16mi",H460="8vi",H460="4ti",H460="32mi",H460="Semifinali",H460="Finale"))</f>
        <v>#REF!</v>
      </c>
      <c r="F460" s="58" t="str">
        <f t="shared" si="21"/>
        <v>Turno 7</v>
      </c>
      <c r="G460" s="61" t="e">
        <f>#REF!</f>
        <v>#REF!</v>
      </c>
      <c r="H460" s="60"/>
      <c r="I460" s="60">
        <v>17</v>
      </c>
      <c r="J460" s="66"/>
      <c r="K460" s="66"/>
      <c r="L460" s="66"/>
      <c r="M460" s="66"/>
      <c r="N460" s="66"/>
    </row>
    <row r="461" spans="1:14">
      <c r="A461" s="58" t="e">
        <f>MAX($A$94:A460)+COUNTIF(G461:N461,$E$74)+AND(G461=$N$72,OR(H461="Barrage",H461="16mi",H461="8vi",H461="4ti",H461="32mi",H461="Semifinali",H461="Finale"))</f>
        <v>#REF!</v>
      </c>
      <c r="B461" s="58" t="e">
        <f>MAX($B$94:B460)+COUNTIF(G461:N461,$E$57)+AND(G461=$N$55,OR(H461="Barrage",H461="16mi",H461="8vi",H461="4ti",H461="32mi",H461="Semifinali",H461="Finale"))</f>
        <v>#REF!</v>
      </c>
      <c r="C461" s="73" t="e">
        <f>MAX($C$94:C460)+COUNTIF(G461:N461,$E$40)+AND(G461=$N$38,OR(H461="Barrage",H461="16mi",H461="8vi",H461="4ti",H461="32mi",H461="Semifinali",H461="Finale"))</f>
        <v>#REF!</v>
      </c>
      <c r="D461" s="73" t="e">
        <f>MAX($D$94:D460)+COUNTIF(G461:N461,$E$23)+AND(G461=$N$21,OR(H461="Barrage",H461="16mi",H461="8vi",H461="4ti",H461="32mi",H461="Semifinali",H461="Finale"))</f>
        <v>#REF!</v>
      </c>
      <c r="E461" s="73" t="e">
        <f>MAX($E$94:E460)+COUNTIF(G461:N461,$E$6)+AND(G461=$N$4,OR(H461="Barrage",H461="16mi",H461="8vi",H461="4ti",H461="32mi",H461="Semifinali",H461="Finale"))</f>
        <v>#REF!</v>
      </c>
      <c r="F461" s="58" t="str">
        <f t="shared" si="21"/>
        <v>Turno 7</v>
      </c>
      <c r="G461" s="61" t="e">
        <f>#REF!</f>
        <v>#REF!</v>
      </c>
      <c r="H461" s="60"/>
      <c r="I461" s="60">
        <v>18</v>
      </c>
      <c r="J461" s="66"/>
      <c r="K461" s="66"/>
      <c r="L461" s="66"/>
      <c r="M461" s="66"/>
      <c r="N461" s="66"/>
    </row>
    <row r="462" spans="1:14">
      <c r="A462" s="58" t="e">
        <f>MAX($A$94:A461)+COUNTIF(G462:N462,$E$74)+AND(G462=$N$72,OR(H462="Barrage",H462="16mi",H462="8vi",H462="4ti",H462="32mi",H462="Semifinali",H462="Finale"))</f>
        <v>#REF!</v>
      </c>
      <c r="B462" s="58" t="e">
        <f>MAX($B$94:B461)+COUNTIF(G462:N462,$E$57)+AND(G462=$N$55,OR(H462="Barrage",H462="16mi",H462="8vi",H462="4ti",H462="32mi",H462="Semifinali",H462="Finale"))</f>
        <v>#REF!</v>
      </c>
      <c r="C462" s="73" t="e">
        <f>MAX($C$94:C461)+COUNTIF(G462:N462,$E$40)+AND(G462=$N$38,OR(H462="Barrage",H462="16mi",H462="8vi",H462="4ti",H462="32mi",H462="Semifinali",H462="Finale"))</f>
        <v>#REF!</v>
      </c>
      <c r="D462" s="73" t="e">
        <f>MAX($D$94:D461)+COUNTIF(G462:N462,$E$23)+AND(G462=$N$21,OR(H462="Barrage",H462="16mi",H462="8vi",H462="4ti",H462="32mi",H462="Semifinali",H462="Finale"))</f>
        <v>#REF!</v>
      </c>
      <c r="E462" s="73" t="e">
        <f>MAX($E$94:E461)+COUNTIF(G462:N462,$E$6)+AND(G462=$N$4,OR(H462="Barrage",H462="16mi",H462="8vi",H462="4ti",H462="32mi",H462="Semifinali",H462="Finale"))</f>
        <v>#REF!</v>
      </c>
      <c r="F462" s="58" t="str">
        <f t="shared" si="21"/>
        <v>Turno 7</v>
      </c>
      <c r="G462" s="61" t="e">
        <f>#REF!</f>
        <v>#REF!</v>
      </c>
      <c r="H462" s="60"/>
      <c r="I462" s="60">
        <v>19</v>
      </c>
      <c r="J462" s="66"/>
      <c r="K462" s="66"/>
      <c r="L462" s="66"/>
      <c r="M462" s="66"/>
      <c r="N462" s="66"/>
    </row>
    <row r="463" spans="1:14">
      <c r="A463" s="58" t="e">
        <f>MAX($A$94:A462)+COUNTIF(G463:N463,$E$74)+AND(G463=$N$72,OR(H463="Barrage",H463="16mi",H463="8vi",H463="4ti",H463="32mi",H463="Semifinali",H463="Finale"))</f>
        <v>#REF!</v>
      </c>
      <c r="B463" s="58" t="e">
        <f>MAX($B$94:B462)+COUNTIF(G463:N463,$E$57)+AND(G463=$N$55,OR(H463="Barrage",H463="16mi",H463="8vi",H463="4ti",H463="32mi",H463="Semifinali",H463="Finale"))</f>
        <v>#REF!</v>
      </c>
      <c r="C463" s="73" t="e">
        <f>MAX($C$94:C462)+COUNTIF(G463:N463,$E$40)+AND(G463=$N$38,OR(H463="Barrage",H463="16mi",H463="8vi",H463="4ti",H463="32mi",H463="Semifinali",H463="Finale"))</f>
        <v>#REF!</v>
      </c>
      <c r="D463" s="73" t="e">
        <f>MAX($D$94:D462)+COUNTIF(G463:N463,$E$23)+AND(G463=$N$21,OR(H463="Barrage",H463="16mi",H463="8vi",H463="4ti",H463="32mi",H463="Semifinali",H463="Finale"))</f>
        <v>#REF!</v>
      </c>
      <c r="E463" s="73" t="e">
        <f>MAX($E$94:E462)+COUNTIF(G463:N463,$E$6)+AND(G463=$N$4,OR(H463="Barrage",H463="16mi",H463="8vi",H463="4ti",H463="32mi",H463="Semifinali",H463="Finale"))</f>
        <v>#REF!</v>
      </c>
      <c r="F463" s="58" t="str">
        <f t="shared" si="21"/>
        <v>Turno 7</v>
      </c>
      <c r="G463" s="61" t="e">
        <f>#REF!</f>
        <v>#REF!</v>
      </c>
      <c r="H463" s="60"/>
      <c r="I463" s="60">
        <v>20</v>
      </c>
      <c r="J463" s="66"/>
      <c r="K463" s="66"/>
      <c r="L463" s="66"/>
      <c r="M463" s="66"/>
      <c r="N463" s="66"/>
    </row>
    <row r="464" spans="1:14">
      <c r="A464" s="58" t="e">
        <f>MAX($A$94:A463)+COUNTIF(G464:N464,$E$74)+AND(G464=$N$72,OR(H464="Barrage",H464="16mi",H464="8vi",H464="4ti",H464="32mi",H464="Semifinali",H464="Finale"))</f>
        <v>#REF!</v>
      </c>
      <c r="B464" s="58" t="e">
        <f>MAX($B$94:B463)+COUNTIF(G464:N464,$E$57)+AND(G464=$N$55,OR(H464="Barrage",H464="16mi",H464="8vi",H464="4ti",H464="32mi",H464="Semifinali",H464="Finale"))</f>
        <v>#REF!</v>
      </c>
      <c r="C464" s="73" t="e">
        <f>MAX($C$94:C463)+COUNTIF(G464:N464,$E$40)+AND(G464=$N$38,OR(H464="Barrage",H464="16mi",H464="8vi",H464="4ti",H464="32mi",H464="Semifinali",H464="Finale"))</f>
        <v>#REF!</v>
      </c>
      <c r="D464" s="73" t="e">
        <f>MAX($D$94:D463)+COUNTIF(G464:N464,$E$23)+AND(G464=$N$21,OR(H464="Barrage",H464="16mi",H464="8vi",H464="4ti",H464="32mi",H464="Semifinali",H464="Finale"))</f>
        <v>#REF!</v>
      </c>
      <c r="E464" s="73" t="e">
        <f>MAX($E$94:E463)+COUNTIF(G464:N464,$E$6)+AND(G464=$N$4,OR(H464="Barrage",H464="16mi",H464="8vi",H464="4ti",H464="32mi",H464="Semifinali",H464="Finale"))</f>
        <v>#REF!</v>
      </c>
      <c r="F464" s="58" t="str">
        <f t="shared" si="21"/>
        <v>Turno 7</v>
      </c>
      <c r="G464" s="61" t="e">
        <f>#REF!</f>
        <v>#REF!</v>
      </c>
      <c r="H464" s="60"/>
      <c r="I464" s="60">
        <v>21</v>
      </c>
      <c r="J464" s="66"/>
      <c r="K464" s="66"/>
      <c r="L464" s="66"/>
      <c r="M464" s="66"/>
      <c r="N464" s="66"/>
    </row>
    <row r="465" spans="1:14">
      <c r="A465" s="58" t="e">
        <f>MAX($A$94:A464)+COUNTIF(G465:N465,$E$74)+AND(G465=$N$72,OR(H465="Barrage",H465="16mi",H465="8vi",H465="4ti",H465="32mi",H465="Semifinali",H465="Finale"))</f>
        <v>#REF!</v>
      </c>
      <c r="B465" s="58" t="e">
        <f>MAX($B$94:B464)+COUNTIF(G465:N465,$E$57)+AND(G465=$N$55,OR(H465="Barrage",H465="16mi",H465="8vi",H465="4ti",H465="32mi",H465="Semifinali",H465="Finale"))</f>
        <v>#REF!</v>
      </c>
      <c r="C465" s="73" t="e">
        <f>MAX($C$94:C464)+COUNTIF(G465:N465,$E$40)+AND(G465=$N$38,OR(H465="Barrage",H465="16mi",H465="8vi",H465="4ti",H465="32mi",H465="Semifinali",H465="Finale"))</f>
        <v>#REF!</v>
      </c>
      <c r="D465" s="73" t="e">
        <f>MAX($D$94:D464)+COUNTIF(G465:N465,$E$23)+AND(G465=$N$21,OR(H465="Barrage",H465="16mi",H465="8vi",H465="4ti",H465="32mi",H465="Semifinali",H465="Finale"))</f>
        <v>#REF!</v>
      </c>
      <c r="E465" s="73" t="e">
        <f>MAX($E$94:E464)+COUNTIF(G465:N465,$E$6)+AND(G465=$N$4,OR(H465="Barrage",H465="16mi",H465="8vi",H465="4ti",H465="32mi",H465="Semifinali",H465="Finale"))</f>
        <v>#REF!</v>
      </c>
      <c r="F465" s="58" t="str">
        <f t="shared" si="21"/>
        <v>Turno 7</v>
      </c>
      <c r="G465" s="61" t="e">
        <f>#REF!</f>
        <v>#REF!</v>
      </c>
      <c r="H465" s="60"/>
      <c r="I465" s="60">
        <v>22</v>
      </c>
      <c r="J465" s="66"/>
      <c r="K465" s="66"/>
      <c r="L465" s="66"/>
      <c r="M465" s="66"/>
      <c r="N465" s="66"/>
    </row>
    <row r="466" spans="1:14">
      <c r="A466" s="58" t="e">
        <f>MAX($A$94:A465)+COUNTIF(G466:N466,$E$74)+AND(G466=$N$72,OR(H466="Barrage",H466="16mi",H466="8vi",H466="4ti",H466="32mi",H466="Semifinali",H466="Finale"))</f>
        <v>#REF!</v>
      </c>
      <c r="B466" s="58" t="e">
        <f>MAX($B$94:B465)+COUNTIF(G466:N466,$E$57)+AND(G466=$N$55,OR(H466="Barrage",H466="16mi",H466="8vi",H466="4ti",H466="32mi",H466="Semifinali",H466="Finale"))</f>
        <v>#REF!</v>
      </c>
      <c r="C466" s="73" t="e">
        <f>MAX($C$94:C465)+COUNTIF(G466:N466,$E$40)+AND(G466=$N$38,OR(H466="Barrage",H466="16mi",H466="8vi",H466="4ti",H466="32mi",H466="Semifinali",H466="Finale"))</f>
        <v>#REF!</v>
      </c>
      <c r="D466" s="73" t="e">
        <f>MAX($D$94:D465)+COUNTIF(G466:N466,$E$23)+AND(G466=$N$21,OR(H466="Barrage",H466="16mi",H466="8vi",H466="4ti",H466="32mi",H466="Semifinali",H466="Finale"))</f>
        <v>#REF!</v>
      </c>
      <c r="E466" s="73" t="e">
        <f>MAX($E$94:E465)+COUNTIF(G466:N466,$E$6)+AND(G466=$N$4,OR(H466="Barrage",H466="16mi",H466="8vi",H466="4ti",H466="32mi",H466="Semifinali",H466="Finale"))</f>
        <v>#REF!</v>
      </c>
      <c r="F466" s="58" t="str">
        <f t="shared" si="21"/>
        <v>Turno 7</v>
      </c>
      <c r="G466" s="61" t="e">
        <f>#REF!</f>
        <v>#REF!</v>
      </c>
      <c r="H466" s="60"/>
      <c r="I466" s="60">
        <v>23</v>
      </c>
      <c r="J466" s="66"/>
      <c r="K466" s="66"/>
      <c r="L466" s="66"/>
      <c r="M466" s="66"/>
      <c r="N466" s="66"/>
    </row>
    <row r="467" spans="1:14">
      <c r="A467" s="58" t="e">
        <f>MAX($A$94:A466)+COUNTIF(G467:N467,$E$74)+AND(G467=$N$72,OR(H467="Barrage",H467="16mi",H467="8vi",H467="4ti",H467="32mi",H467="Semifinali",H467="Finale"))</f>
        <v>#REF!</v>
      </c>
      <c r="B467" s="58" t="e">
        <f>MAX($B$94:B466)+COUNTIF(G467:N467,$E$57)+AND(G467=$N$55,OR(H467="Barrage",H467="16mi",H467="8vi",H467="4ti",H467="32mi",H467="Semifinali",H467="Finale"))</f>
        <v>#REF!</v>
      </c>
      <c r="C467" s="73" t="e">
        <f>MAX($C$94:C466)+COUNTIF(G467:N467,$E$40)+AND(G467=$N$38,OR(H467="Barrage",H467="16mi",H467="8vi",H467="4ti",H467="32mi",H467="Semifinali",H467="Finale"))</f>
        <v>#REF!</v>
      </c>
      <c r="D467" s="73" t="e">
        <f>MAX($D$94:D466)+COUNTIF(G467:N467,$E$23)+AND(G467=$N$21,OR(H467="Barrage",H467="16mi",H467="8vi",H467="4ti",H467="32mi",H467="Semifinali",H467="Finale"))</f>
        <v>#REF!</v>
      </c>
      <c r="E467" s="73" t="e">
        <f>MAX($E$94:E466)+COUNTIF(G467:N467,$E$6)+AND(G467=$N$4,OR(H467="Barrage",H467="16mi",H467="8vi",H467="4ti",H467="32mi",H467="Semifinali",H467="Finale"))</f>
        <v>#REF!</v>
      </c>
      <c r="F467" s="58" t="str">
        <f t="shared" si="21"/>
        <v>Turno 7</v>
      </c>
      <c r="G467" s="61" t="e">
        <f>#REF!</f>
        <v>#REF!</v>
      </c>
      <c r="H467" s="60"/>
      <c r="I467" s="60">
        <v>24</v>
      </c>
      <c r="J467" s="66"/>
      <c r="K467" s="66"/>
      <c r="L467" s="66"/>
      <c r="M467" s="66"/>
      <c r="N467" s="66"/>
    </row>
    <row r="468" spans="1:14">
      <c r="A468" s="58" t="e">
        <f>MAX($A$94:A467)+COUNTIF(G468:N468,$E$74)+AND(G468=$N$72,OR(H468="Barrage",H468="16mi",H468="8vi",H468="4ti",H468="32mi",H468="Semifinali",H468="Finale"))</f>
        <v>#REF!</v>
      </c>
      <c r="B468" s="58" t="e">
        <f>MAX($B$94:B467)+COUNTIF(G468:N468,$E$57)+AND(G468=$N$55,OR(H468="Barrage",H468="16mi",H468="8vi",H468="4ti",H468="32mi",H468="Semifinali",H468="Finale"))</f>
        <v>#REF!</v>
      </c>
      <c r="C468" s="73" t="e">
        <f>MAX($C$94:C467)+COUNTIF(G468:N468,$E$40)+AND(G468=$N$38,OR(H468="Barrage",H468="16mi",H468="8vi",H468="4ti",H468="32mi",H468="Semifinali",H468="Finale"))</f>
        <v>#REF!</v>
      </c>
      <c r="D468" s="73" t="e">
        <f>MAX($D$94:D467)+COUNTIF(G468:N468,$E$23)+AND(G468=$N$21,OR(H468="Barrage",H468="16mi",H468="8vi",H468="4ti",H468="32mi",H468="Semifinali",H468="Finale"))</f>
        <v>#REF!</v>
      </c>
      <c r="E468" s="73" t="e">
        <f>MAX($E$94:E467)+COUNTIF(G468:N468,$E$6)+AND(G468=$N$4,OR(H468="Barrage",H468="16mi",H468="8vi",H468="4ti",H468="32mi",H468="Semifinali",H468="Finale"))</f>
        <v>#REF!</v>
      </c>
      <c r="F468" s="58" t="str">
        <f t="shared" si="21"/>
        <v>Turno 7</v>
      </c>
      <c r="G468" s="61" t="e">
        <f>#REF!</f>
        <v>#REF!</v>
      </c>
      <c r="H468" s="60"/>
      <c r="I468" s="60">
        <v>25</v>
      </c>
      <c r="J468" s="66"/>
      <c r="K468" s="66"/>
      <c r="L468" s="66"/>
      <c r="M468" s="66"/>
      <c r="N468" s="66"/>
    </row>
    <row r="469" spans="1:14">
      <c r="A469" s="58" t="e">
        <f>MAX($A$94:A468)+COUNTIF(G469:N469,$E$74)+AND(G469=$N$72,OR(H469="Barrage",H469="16mi",H469="8vi",H469="4ti",H469="32mi",H469="Semifinali",H469="Finale"))</f>
        <v>#REF!</v>
      </c>
      <c r="B469" s="58" t="e">
        <f>MAX($B$94:B468)+COUNTIF(G469:N469,$E$57)+AND(G469=$N$55,OR(H469="Barrage",H469="16mi",H469="8vi",H469="4ti",H469="32mi",H469="Semifinali",H469="Finale"))</f>
        <v>#REF!</v>
      </c>
      <c r="C469" s="73" t="e">
        <f>MAX($C$94:C468)+COUNTIF(G469:N469,$E$40)+AND(G469=$N$38,OR(H469="Barrage",H469="16mi",H469="8vi",H469="4ti",H469="32mi",H469="Semifinali",H469="Finale"))</f>
        <v>#REF!</v>
      </c>
      <c r="D469" s="73" t="e">
        <f>MAX($D$94:D468)+COUNTIF(G469:N469,$E$23)+AND(G469=$N$21,OR(H469="Barrage",H469="16mi",H469="8vi",H469="4ti",H469="32mi",H469="Semifinali",H469="Finale"))</f>
        <v>#REF!</v>
      </c>
      <c r="E469" s="73" t="e">
        <f>MAX($E$94:E468)+COUNTIF(G469:N469,$E$6)+AND(G469=$N$4,OR(H469="Barrage",H469="16mi",H469="8vi",H469="4ti",H469="32mi",H469="Semifinali",H469="Finale"))</f>
        <v>#REF!</v>
      </c>
      <c r="F469" s="58" t="str">
        <f t="shared" si="21"/>
        <v>Turno 7</v>
      </c>
      <c r="G469" s="61" t="e">
        <f>#REF!</f>
        <v>#REF!</v>
      </c>
      <c r="H469" s="60"/>
      <c r="I469" s="60">
        <v>26</v>
      </c>
      <c r="J469" s="66"/>
      <c r="K469" s="66"/>
      <c r="L469" s="66"/>
      <c r="M469" s="66"/>
      <c r="N469" s="66"/>
    </row>
    <row r="470" spans="1:14">
      <c r="A470" s="58" t="e">
        <f>MAX($A$94:A469)+COUNTIF(G470:N470,$E$74)+AND(G470=$N$72,OR(H470="Barrage",H470="16mi",H470="8vi",H470="4ti",H470="32mi",H470="Semifinali",H470="Finale"))</f>
        <v>#REF!</v>
      </c>
      <c r="B470" s="58" t="e">
        <f>MAX($B$94:B469)+COUNTIF(G470:N470,$E$57)+AND(G470=$N$55,OR(H470="Barrage",H470="16mi",H470="8vi",H470="4ti",H470="32mi",H470="Semifinali",H470="Finale"))</f>
        <v>#REF!</v>
      </c>
      <c r="C470" s="73" t="e">
        <f>MAX($C$94:C469)+COUNTIF(G470:N470,$E$40)+AND(G470=$N$38,OR(H470="Barrage",H470="16mi",H470="8vi",H470="4ti",H470="32mi",H470="Semifinali",H470="Finale"))</f>
        <v>#REF!</v>
      </c>
      <c r="D470" s="73" t="e">
        <f>MAX($D$94:D469)+COUNTIF(G470:N470,$E$23)+AND(G470=$N$21,OR(H470="Barrage",H470="16mi",H470="8vi",H470="4ti",H470="32mi",H470="Semifinali",H470="Finale"))</f>
        <v>#REF!</v>
      </c>
      <c r="E470" s="73" t="e">
        <f>MAX($E$94:E469)+COUNTIF(G470:N470,$E$6)+AND(G470=$N$4,OR(H470="Barrage",H470="16mi",H470="8vi",H470="4ti",H470="32mi",H470="Semifinali",H470="Finale"))</f>
        <v>#REF!</v>
      </c>
      <c r="F470" s="58" t="str">
        <f t="shared" si="21"/>
        <v>Turno 7</v>
      </c>
      <c r="G470" s="61" t="e">
        <f>#REF!</f>
        <v>#REF!</v>
      </c>
      <c r="H470" s="60"/>
      <c r="I470" s="60">
        <v>27</v>
      </c>
      <c r="J470" s="66"/>
      <c r="K470" s="66"/>
      <c r="L470" s="66"/>
      <c r="M470" s="66"/>
      <c r="N470" s="66"/>
    </row>
    <row r="471" spans="1:14">
      <c r="A471" s="58" t="e">
        <f>MAX($A$94:A470)+COUNTIF(G471:N471,$E$74)+AND(G471=$N$72,OR(H471="Barrage",H471="16mi",H471="8vi",H471="4ti",H471="32mi",H471="Semifinali",H471="Finale"))</f>
        <v>#REF!</v>
      </c>
      <c r="B471" s="58" t="e">
        <f>MAX($B$94:B470)+COUNTIF(G471:N471,$E$57)+AND(G471=$N$55,OR(H471="Barrage",H471="16mi",H471="8vi",H471="4ti",H471="32mi",H471="Semifinali",H471="Finale"))</f>
        <v>#REF!</v>
      </c>
      <c r="C471" s="73" t="e">
        <f>MAX($C$94:C470)+COUNTIF(G471:N471,$E$40)+AND(G471=$N$38,OR(H471="Barrage",H471="16mi",H471="8vi",H471="4ti",H471="32mi",H471="Semifinali",H471="Finale"))</f>
        <v>#REF!</v>
      </c>
      <c r="D471" s="73" t="e">
        <f>MAX($D$94:D470)+COUNTIF(G471:N471,$E$23)+AND(G471=$N$21,OR(H471="Barrage",H471="16mi",H471="8vi",H471="4ti",H471="32mi",H471="Semifinali",H471="Finale"))</f>
        <v>#REF!</v>
      </c>
      <c r="E471" s="73" t="e">
        <f>MAX($E$94:E470)+COUNTIF(G471:N471,$E$6)+AND(G471=$N$4,OR(H471="Barrage",H471="16mi",H471="8vi",H471="4ti",H471="32mi",H471="Semifinali",H471="Finale"))</f>
        <v>#REF!</v>
      </c>
      <c r="F471" s="58" t="str">
        <f t="shared" si="21"/>
        <v>Turno 7</v>
      </c>
      <c r="G471" s="61" t="e">
        <f>#REF!</f>
        <v>#REF!</v>
      </c>
      <c r="H471" s="60"/>
      <c r="I471" s="60">
        <v>28</v>
      </c>
      <c r="J471" s="66"/>
      <c r="K471" s="66"/>
      <c r="L471" s="66"/>
      <c r="M471" s="66"/>
      <c r="N471" s="66"/>
    </row>
    <row r="472" spans="1:14">
      <c r="A472" s="58" t="e">
        <f>MAX($A$94:A471)+COUNTIF(G472:N472,$E$74)+AND(G472=$N$72,OR(H472="Barrage",H472="16mi",H472="8vi",H472="4ti",H472="32mi",H472="Semifinali",H472="Finale"))</f>
        <v>#REF!</v>
      </c>
      <c r="B472" s="58" t="e">
        <f>MAX($B$94:B471)+COUNTIF(G472:N472,$E$57)+AND(G472=$N$55,OR(H472="Barrage",H472="16mi",H472="8vi",H472="4ti",H472="32mi",H472="Semifinali",H472="Finale"))</f>
        <v>#REF!</v>
      </c>
      <c r="C472" s="73" t="e">
        <f>MAX($C$94:C471)+COUNTIF(G472:N472,$E$40)+AND(G472=$N$38,OR(H472="Barrage",H472="16mi",H472="8vi",H472="4ti",H472="32mi",H472="Semifinali",H472="Finale"))</f>
        <v>#REF!</v>
      </c>
      <c r="D472" s="73" t="e">
        <f>MAX($D$94:D471)+COUNTIF(G472:N472,$E$23)+AND(G472=$N$21,OR(H472="Barrage",H472="16mi",H472="8vi",H472="4ti",H472="32mi",H472="Semifinali",H472="Finale"))</f>
        <v>#REF!</v>
      </c>
      <c r="E472" s="73" t="e">
        <f>MAX($E$94:E471)+COUNTIF(G472:N472,$E$6)+AND(G472=$N$4,OR(H472="Barrage",H472="16mi",H472="8vi",H472="4ti",H472="32mi",H472="Semifinali",H472="Finale"))</f>
        <v>#REF!</v>
      </c>
      <c r="F472" s="58" t="str">
        <f t="shared" si="21"/>
        <v>Turno 7</v>
      </c>
      <c r="G472" s="61" t="e">
        <f>#REF!</f>
        <v>#REF!</v>
      </c>
      <c r="H472" s="60"/>
      <c r="I472" s="60">
        <v>29</v>
      </c>
      <c r="J472" s="66"/>
      <c r="K472" s="66"/>
      <c r="L472" s="66"/>
      <c r="M472" s="66"/>
      <c r="N472" s="66"/>
    </row>
    <row r="473" spans="1:14">
      <c r="A473" s="58" t="e">
        <f>MAX($A$94:A472)+COUNTIF(G473:N473,$E$74)+AND(G473=$N$72,OR(H473="Barrage",H473="16mi",H473="8vi",H473="4ti",H473="32mi",H473="Semifinali",H473="Finale"))</f>
        <v>#REF!</v>
      </c>
      <c r="B473" s="58" t="e">
        <f>MAX($B$94:B472)+COUNTIF(G473:N473,$E$57)+AND(G473=$N$55,OR(H473="Barrage",H473="16mi",H473="8vi",H473="4ti",H473="32mi",H473="Semifinali",H473="Finale"))</f>
        <v>#REF!</v>
      </c>
      <c r="C473" s="73" t="e">
        <f>MAX($C$94:C472)+COUNTIF(G473:N473,$E$40)+AND(G473=$N$38,OR(H473="Barrage",H473="16mi",H473="8vi",H473="4ti",H473="32mi",H473="Semifinali",H473="Finale"))</f>
        <v>#REF!</v>
      </c>
      <c r="D473" s="73" t="e">
        <f>MAX($D$94:D472)+COUNTIF(G473:N473,$E$23)+AND(G473=$N$21,OR(H473="Barrage",H473="16mi",H473="8vi",H473="4ti",H473="32mi",H473="Semifinali",H473="Finale"))</f>
        <v>#REF!</v>
      </c>
      <c r="E473" s="73" t="e">
        <f>MAX($E$94:E472)+COUNTIF(G473:N473,$E$6)+AND(G473=$N$4,OR(H473="Barrage",H473="16mi",H473="8vi",H473="4ti",H473="32mi",H473="Semifinali",H473="Finale"))</f>
        <v>#REF!</v>
      </c>
      <c r="F473" s="58" t="str">
        <f t="shared" si="21"/>
        <v>Turno 7</v>
      </c>
      <c r="G473" s="61" t="e">
        <f>#REF!</f>
        <v>#REF!</v>
      </c>
      <c r="H473" s="60"/>
      <c r="I473" s="60">
        <v>30</v>
      </c>
      <c r="J473" s="66"/>
      <c r="K473" s="66"/>
      <c r="L473" s="66"/>
      <c r="M473" s="66"/>
      <c r="N473" s="66"/>
    </row>
    <row r="474" spans="1:14">
      <c r="A474" s="58" t="e">
        <f>MAX($A$94:A473)+COUNTIF(G474:N474,$E$74)+AND(G474=$N$72,OR(H474="Barrage",H474="16mi",H474="8vi",H474="4ti",H474="32mi",H474="Semifinali",H474="Finale"))</f>
        <v>#REF!</v>
      </c>
      <c r="B474" s="58" t="e">
        <f>MAX($B$94:B473)+COUNTIF(G474:N474,$E$57)+AND(G474=$N$55,OR(H474="Barrage",H474="16mi",H474="8vi",H474="4ti",H474="32mi",H474="Semifinali",H474="Finale"))</f>
        <v>#REF!</v>
      </c>
      <c r="C474" s="73" t="e">
        <f>MAX($C$94:C473)+COUNTIF(G474:N474,$E$40)+AND(G474=$N$38,OR(H474="Barrage",H474="16mi",H474="8vi",H474="4ti",H474="32mi",H474="Semifinali",H474="Finale"))</f>
        <v>#REF!</v>
      </c>
      <c r="D474" s="73" t="e">
        <f>MAX($D$94:D473)+COUNTIF(G474:N474,$E$23)+AND(G474=$N$21,OR(H474="Barrage",H474="16mi",H474="8vi",H474="4ti",H474="32mi",H474="Semifinali",H474="Finale"))</f>
        <v>#REF!</v>
      </c>
      <c r="E474" s="73" t="e">
        <f>MAX($E$94:E473)+COUNTIF(G474:N474,$E$6)+AND(G474=$N$4,OR(H474="Barrage",H474="16mi",H474="8vi",H474="4ti",H474="32mi",H474="Semifinali",H474="Finale"))</f>
        <v>#REF!</v>
      </c>
      <c r="F474" s="58" t="str">
        <f t="shared" si="21"/>
        <v>Turno 7</v>
      </c>
      <c r="G474" s="61" t="e">
        <f>#REF!</f>
        <v>#REF!</v>
      </c>
      <c r="H474" s="60"/>
      <c r="I474" s="60">
        <v>31</v>
      </c>
      <c r="J474" s="66"/>
      <c r="K474" s="66"/>
      <c r="L474" s="66"/>
      <c r="M474" s="66"/>
      <c r="N474" s="66"/>
    </row>
    <row r="475" spans="1:14">
      <c r="A475" s="58" t="e">
        <f>MAX($A$94:A474)+COUNTIF(G475:N475,$E$74)+AND(G475=$N$72,OR(H475="Barrage",H475="16mi",H475="8vi",H475="4ti",H475="32mi",H475="Semifinali",H475="Finale"))</f>
        <v>#REF!</v>
      </c>
      <c r="B475" s="58" t="e">
        <f>MAX($B$94:B474)+COUNTIF(G475:N475,$E$57)+AND(G475=$N$55,OR(H475="Barrage",H475="16mi",H475="8vi",H475="4ti",H475="32mi",H475="Semifinali",H475="Finale"))</f>
        <v>#REF!</v>
      </c>
      <c r="C475" s="73" t="e">
        <f>MAX($C$94:C474)+COUNTIF(G475:N475,$E$40)+AND(G475=$N$38,OR(H475="Barrage",H475="16mi",H475="8vi",H475="4ti",H475="32mi",H475="Semifinali",H475="Finale"))</f>
        <v>#REF!</v>
      </c>
      <c r="D475" s="73" t="e">
        <f>MAX($D$94:D474)+COUNTIF(G475:N475,$E$23)+AND(G475=$N$21,OR(H475="Barrage",H475="16mi",H475="8vi",H475="4ti",H475="32mi",H475="Semifinali",H475="Finale"))</f>
        <v>#REF!</v>
      </c>
      <c r="E475" s="73" t="e">
        <f>MAX($E$94:E474)+COUNTIF(G475:N475,$E$6)+AND(G475=$N$4,OR(H475="Barrage",H475="16mi",H475="8vi",H475="4ti",H475="32mi",H475="Semifinali",H475="Finale"))</f>
        <v>#REF!</v>
      </c>
      <c r="F475" s="58" t="str">
        <f t="shared" si="21"/>
        <v>Turno 7</v>
      </c>
      <c r="G475" s="61" t="e">
        <f>#REF!</f>
        <v>#REF!</v>
      </c>
      <c r="H475" s="60"/>
      <c r="I475" s="60">
        <v>32</v>
      </c>
      <c r="J475" s="66"/>
      <c r="K475" s="66"/>
      <c r="L475" s="66"/>
      <c r="M475" s="66"/>
      <c r="N475" s="66"/>
    </row>
    <row r="476" spans="1:14">
      <c r="A476" s="58" t="e">
        <f>MAX($A$94:A475)+COUNTIF(G476:N476,$E$74)+AND(G476=$N$72,OR(H476="Barrage",H476="16mi",H476="8vi",H476="4ti",H476="32mi",H476="Semifinali",H476="Finale"))</f>
        <v>#REF!</v>
      </c>
      <c r="B476" s="58" t="e">
        <f>MAX($B$94:B475)+COUNTIF(G476:N476,$E$57)+AND(G476=$N$55,OR(H476="Barrage",H476="16mi",H476="8vi",H476="4ti",H476="32mi",H476="Semifinali",H476="Finale"))</f>
        <v>#REF!</v>
      </c>
      <c r="C476" s="73" t="e">
        <f>MAX($C$94:C475)+COUNTIF(G476:N476,$E$40)+AND(G476=$N$38,OR(H476="Barrage",H476="16mi",H476="8vi",H476="4ti",H476="32mi",H476="Semifinali",H476="Finale"))</f>
        <v>#REF!</v>
      </c>
      <c r="D476" s="73" t="e">
        <f>MAX($D$94:D475)+COUNTIF(G476:N476,$E$23)+AND(G476=$N$21,OR(H476="Barrage",H476="16mi",H476="8vi",H476="4ti",H476="32mi",H476="Semifinali",H476="Finale"))</f>
        <v>#REF!</v>
      </c>
      <c r="E476" s="73" t="e">
        <f>MAX($E$94:E475)+COUNTIF(G476:N476,$E$6)+AND(G476=$N$4,OR(H476="Barrage",H476="16mi",H476="8vi",H476="4ti",H476="32mi",H476="Semifinali",H476="Finale"))</f>
        <v>#REF!</v>
      </c>
      <c r="F476" s="58" t="str">
        <f t="shared" si="21"/>
        <v>Turno 7</v>
      </c>
      <c r="G476" s="71" t="e">
        <f>#REF!</f>
        <v>#REF!</v>
      </c>
      <c r="H476" s="67">
        <v>1</v>
      </c>
      <c r="I476" s="60">
        <v>33</v>
      </c>
      <c r="J476" s="66"/>
      <c r="K476" s="66"/>
      <c r="L476" s="66"/>
      <c r="M476" s="66"/>
      <c r="N476" s="66"/>
    </row>
    <row r="477" spans="1:14">
      <c r="A477" s="58" t="e">
        <f>MAX($A$94:A476)+COUNTIF(G477:N477,$E$74)+AND(G477=$N$72,OR(H477="Barrage",H477="16mi",H477="8vi",H477="4ti",H477="32mi",H477="Semifinali",H477="Finale"))</f>
        <v>#REF!</v>
      </c>
      <c r="B477" s="58" t="e">
        <f>MAX($B$94:B476)+COUNTIF(G477:N477,$E$57)+AND(G477=$N$55,OR(H477="Barrage",H477="16mi",H477="8vi",H477="4ti",H477="32mi",H477="Semifinali",H477="Finale"))</f>
        <v>#REF!</v>
      </c>
      <c r="C477" s="73" t="e">
        <f>MAX($C$94:C476)+COUNTIF(G477:N477,$E$40)+AND(G477=$N$38,OR(H477="Barrage",H477="16mi",H477="8vi",H477="4ti",H477="32mi",H477="Semifinali",H477="Finale"))</f>
        <v>#REF!</v>
      </c>
      <c r="D477" s="73" t="e">
        <f>MAX($D$94:D476)+COUNTIF(G477:N477,$E$23)+AND(G477=$N$21,OR(H477="Barrage",H477="16mi",H477="8vi",H477="4ti",H477="32mi",H477="Semifinali",H477="Finale"))</f>
        <v>#REF!</v>
      </c>
      <c r="E477" s="73" t="e">
        <f>MAX($E$94:E476)+COUNTIF(G477:N477,$E$6)+AND(G477=$N$4,OR(H477="Barrage",H477="16mi",H477="8vi",H477="4ti",H477="32mi",H477="Semifinali",H477="Finale"))</f>
        <v>#REF!</v>
      </c>
      <c r="F477" s="58" t="str">
        <f t="shared" si="21"/>
        <v>Turno 7</v>
      </c>
      <c r="G477" s="71" t="e">
        <f>#REF!</f>
        <v>#REF!</v>
      </c>
      <c r="H477" s="67">
        <v>1</v>
      </c>
      <c r="I477" s="60">
        <v>34</v>
      </c>
      <c r="J477" s="66"/>
      <c r="K477" s="66"/>
      <c r="L477" s="66"/>
      <c r="M477" s="66"/>
      <c r="N477" s="66"/>
    </row>
    <row r="478" spans="1:14">
      <c r="A478" s="58" t="e">
        <f>MAX($A$94:A477)+COUNTIF(G478:N478,$E$74)+AND(G478=$N$72,OR(H478="Barrage",H478="16mi",H478="8vi",H478="4ti",H478="32mi",H478="Semifinali",H478="Finale"))</f>
        <v>#REF!</v>
      </c>
      <c r="B478" s="58" t="e">
        <f>MAX($B$94:B477)+COUNTIF(G478:N478,$E$57)+AND(G478=$N$55,OR(H478="Barrage",H478="16mi",H478="8vi",H478="4ti",H478="32mi",H478="Semifinali",H478="Finale"))</f>
        <v>#REF!</v>
      </c>
      <c r="C478" s="73" t="e">
        <f>MAX($C$94:C477)+COUNTIF(G478:N478,$E$40)+AND(G478=$N$38,OR(H478="Barrage",H478="16mi",H478="8vi",H478="4ti",H478="32mi",H478="Semifinali",H478="Finale"))</f>
        <v>#REF!</v>
      </c>
      <c r="D478" s="73" t="e">
        <f>MAX($D$94:D477)+COUNTIF(G478:N478,$E$23)+AND(G478=$N$21,OR(H478="Barrage",H478="16mi",H478="8vi",H478="4ti",H478="32mi",H478="Semifinali",H478="Finale"))</f>
        <v>#REF!</v>
      </c>
      <c r="E478" s="73" t="e">
        <f>MAX($E$94:E477)+COUNTIF(G478:N478,$E$6)+AND(G478=$N$4,OR(H478="Barrage",H478="16mi",H478="8vi",H478="4ti",H478="32mi",H478="Semifinali",H478="Finale"))</f>
        <v>#REF!</v>
      </c>
      <c r="F478" s="58" t="str">
        <f t="shared" si="21"/>
        <v>Turno 7</v>
      </c>
      <c r="G478" s="71" t="e">
        <f>#REF!</f>
        <v>#REF!</v>
      </c>
      <c r="H478" s="67">
        <v>2</v>
      </c>
      <c r="I478" s="60">
        <v>35</v>
      </c>
      <c r="J478" s="66"/>
      <c r="K478" s="66"/>
      <c r="L478" s="66"/>
      <c r="M478" s="66"/>
      <c r="N478" s="66"/>
    </row>
    <row r="479" spans="1:14">
      <c r="A479" s="58" t="e">
        <f>MAX($A$94:A478)+COUNTIF(G479:N479,$E$74)+AND(G479=$N$72,OR(H479="Barrage",H479="16mi",H479="8vi",H479="4ti",H479="32mi",H479="Semifinali",H479="Finale"))</f>
        <v>#REF!</v>
      </c>
      <c r="B479" s="58" t="e">
        <f>MAX($B$94:B478)+COUNTIF(G479:N479,$E$57)+AND(G479=$N$55,OR(H479="Barrage",H479="16mi",H479="8vi",H479="4ti",H479="32mi",H479="Semifinali",H479="Finale"))</f>
        <v>#REF!</v>
      </c>
      <c r="C479" s="73" t="e">
        <f>MAX($C$94:C478)+COUNTIF(G479:N479,$E$40)+AND(G479=$N$38,OR(H479="Barrage",H479="16mi",H479="8vi",H479="4ti",H479="32mi",H479="Semifinali",H479="Finale"))</f>
        <v>#REF!</v>
      </c>
      <c r="D479" s="73" t="e">
        <f>MAX($D$94:D478)+COUNTIF(G479:N479,$E$23)+AND(G479=$N$21,OR(H479="Barrage",H479="16mi",H479="8vi",H479="4ti",H479="32mi",H479="Semifinali",H479="Finale"))</f>
        <v>#REF!</v>
      </c>
      <c r="E479" s="73" t="e">
        <f>MAX($E$94:E478)+COUNTIF(G479:N479,$E$6)+AND(G479=$N$4,OR(H479="Barrage",H479="16mi",H479="8vi",H479="4ti",H479="32mi",H479="Semifinali",H479="Finale"))</f>
        <v>#REF!</v>
      </c>
      <c r="F479" s="58" t="str">
        <f t="shared" si="21"/>
        <v>Turno 7</v>
      </c>
      <c r="G479" s="110" t="e">
        <f>#REF!</f>
        <v>#REF!</v>
      </c>
      <c r="H479" s="67">
        <v>1</v>
      </c>
      <c r="I479" s="60">
        <v>36</v>
      </c>
      <c r="J479" s="66" t="e">
        <f>#REF!</f>
        <v>#REF!</v>
      </c>
      <c r="K479" s="66" t="e">
        <f>#REF!</f>
        <v>#REF!</v>
      </c>
      <c r="L479" s="66"/>
      <c r="M479" s="66"/>
      <c r="N479" s="66" t="e">
        <f>#REF!</f>
        <v>#REF!</v>
      </c>
    </row>
    <row r="480" spans="1:14">
      <c r="A480" s="58" t="e">
        <f>MAX($A$94:A479)+COUNTIF(G480:N480,$E$74)+AND(G480=$N$72,OR(H480="Barrage",H480="16mi",H480="8vi",H480="4ti",H480="32mi",H480="Semifinali",H480="Finale"))</f>
        <v>#REF!</v>
      </c>
      <c r="B480" s="58" t="e">
        <f>MAX($B$94:B479)+COUNTIF(G480:N480,$E$57)+AND(G480=$N$55,OR(H480="Barrage",H480="16mi",H480="8vi",H480="4ti",H480="32mi",H480="Semifinali",H480="Finale"))</f>
        <v>#REF!</v>
      </c>
      <c r="C480" s="73" t="e">
        <f>MAX($C$94:C479)+COUNTIF(G480:N480,$E$40)+AND(G480=$N$38,OR(H480="Barrage",H480="16mi",H480="8vi",H480="4ti",H480="32mi",H480="Semifinali",H480="Finale"))</f>
        <v>#REF!</v>
      </c>
      <c r="D480" s="73" t="e">
        <f>MAX($D$94:D479)+COUNTIF(G480:N480,$E$23)+AND(G480=$N$21,OR(H480="Barrage",H480="16mi",H480="8vi",H480="4ti",H480="32mi",H480="Semifinali",H480="Finale"))</f>
        <v>#REF!</v>
      </c>
      <c r="E480" s="73" t="e">
        <f>MAX($E$94:E479)+COUNTIF(G480:N480,$E$6)+AND(G480=$N$4,OR(H480="Barrage",H480="16mi",H480="8vi",H480="4ti",H480="32mi",H480="Semifinali",H480="Finale"))</f>
        <v>#REF!</v>
      </c>
      <c r="F480" s="58" t="str">
        <f t="shared" si="21"/>
        <v>Turno 7</v>
      </c>
      <c r="G480" s="110" t="e">
        <f>#REF!</f>
        <v>#REF!</v>
      </c>
      <c r="H480" s="67">
        <v>1</v>
      </c>
      <c r="I480" s="60">
        <v>37</v>
      </c>
      <c r="J480" s="66" t="e">
        <f>#REF!</f>
        <v>#REF!</v>
      </c>
      <c r="K480" s="66" t="e">
        <f>#REF!</f>
        <v>#REF!</v>
      </c>
      <c r="L480" s="66"/>
      <c r="M480" s="66"/>
      <c r="N480" s="66" t="e">
        <f>#REF!</f>
        <v>#REF!</v>
      </c>
    </row>
    <row r="481" spans="1:14">
      <c r="A481" s="58" t="e">
        <f>MAX($A$94:A480)+COUNTIF(G481:N481,$E$74)+AND(G481=$N$72,OR(H481="Barrage",H481="16mi",H481="8vi",H481="4ti",H481="32mi",H481="Semifinali",H481="Finale"))</f>
        <v>#REF!</v>
      </c>
      <c r="B481" s="58" t="e">
        <f>MAX($B$94:B480)+COUNTIF(G481:N481,$E$57)+AND(G481=$N$55,OR(H481="Barrage",H481="16mi",H481="8vi",H481="4ti",H481="32mi",H481="Semifinali",H481="Finale"))</f>
        <v>#REF!</v>
      </c>
      <c r="C481" s="73" t="e">
        <f>MAX($C$94:C480)+COUNTIF(G481:N481,$E$40)+AND(G481=$N$38,OR(H481="Barrage",H481="16mi",H481="8vi",H481="4ti",H481="32mi",H481="Semifinali",H481="Finale"))</f>
        <v>#REF!</v>
      </c>
      <c r="D481" s="73" t="e">
        <f>MAX($D$94:D480)+COUNTIF(G481:N481,$E$23)+AND(G481=$N$21,OR(H481="Barrage",H481="16mi",H481="8vi",H481="4ti",H481="32mi",H481="Semifinali",H481="Finale"))</f>
        <v>#REF!</v>
      </c>
      <c r="E481" s="73" t="e">
        <f>MAX($E$94:E480)+COUNTIF(G481:N481,$E$6)+AND(G481=$N$4,OR(H481="Barrage",H481="16mi",H481="8vi",H481="4ti",H481="32mi",H481="Semifinali",H481="Finale"))</f>
        <v>#REF!</v>
      </c>
      <c r="F481" s="58" t="str">
        <f t="shared" si="21"/>
        <v>Turno 7</v>
      </c>
      <c r="G481" s="110" t="e">
        <f>#REF!</f>
        <v>#REF!</v>
      </c>
      <c r="H481" s="67">
        <v>2</v>
      </c>
      <c r="I481" s="60">
        <v>38</v>
      </c>
      <c r="J481" s="66" t="e">
        <f>#REF!</f>
        <v>#REF!</v>
      </c>
      <c r="K481" s="66" t="e">
        <f>#REF!</f>
        <v>#REF!</v>
      </c>
      <c r="L481" s="66"/>
      <c r="M481" s="66"/>
      <c r="N481" s="66" t="e">
        <f>#REF!</f>
        <v>#REF!</v>
      </c>
    </row>
    <row r="482" spans="1:14">
      <c r="A482" s="58" t="e">
        <f>MAX($A$94:A481)+COUNTIF(G482:N482,$E$74)+AND(G482=$N$72,OR(H482="Barrage",H482="16mi",H482="8vi",H482="4ti",H482="32mi",H482="Semifinali",H482="Finale"))</f>
        <v>#REF!</v>
      </c>
      <c r="B482" s="58" t="e">
        <f>MAX($B$94:B481)+COUNTIF(G482:N482,$E$57)+AND(G482=$N$55,OR(H482="Barrage",H482="16mi",H482="8vi",H482="4ti",H482="32mi",H482="Semifinali",H482="Finale"))</f>
        <v>#REF!</v>
      </c>
      <c r="C482" s="73" t="e">
        <f>MAX($C$94:C481)+COUNTIF(G482:N482,$E$40)+AND(G482=$N$38,OR(H482="Barrage",H482="16mi",H482="8vi",H482="4ti",H482="32mi",H482="Semifinali",H482="Finale"))</f>
        <v>#REF!</v>
      </c>
      <c r="D482" s="73" t="e">
        <f>MAX($D$94:D481)+COUNTIF(G482:N482,$E$23)+AND(G482=$N$21,OR(H482="Barrage",H482="16mi",H482="8vi",H482="4ti",H482="32mi",H482="Semifinali",H482="Finale"))</f>
        <v>#REF!</v>
      </c>
      <c r="E482" s="73" t="e">
        <f>MAX($E$94:E481)+COUNTIF(G482:N482,$E$6)+AND(G482=$N$4,OR(H482="Barrage",H482="16mi",H482="8vi",H482="4ti",H482="32mi",H482="Semifinali",H482="Finale"))</f>
        <v>#REF!</v>
      </c>
      <c r="F482" s="58" t="str">
        <f t="shared" ref="F482:F545" si="22">F481</f>
        <v>Turno 7</v>
      </c>
      <c r="G482" s="110" t="e">
        <f>#REF!</f>
        <v>#REF!</v>
      </c>
      <c r="H482" s="67">
        <v>2</v>
      </c>
      <c r="I482" s="60">
        <v>39</v>
      </c>
      <c r="J482" s="66" t="e">
        <f>#REF!</f>
        <v>#REF!</v>
      </c>
      <c r="K482" s="66" t="e">
        <f>#REF!</f>
        <v>#REF!</v>
      </c>
      <c r="L482" s="66"/>
      <c r="M482" s="66"/>
      <c r="N482" s="66" t="e">
        <f>#REF!</f>
        <v>#REF!</v>
      </c>
    </row>
    <row r="483" spans="1:14">
      <c r="A483" s="58" t="e">
        <f>MAX($A$94:A482)+COUNTIF(G483:N483,$E$74)+AND(G483=$N$72,OR(H483="Barrage",H483="16mi",H483="8vi",H483="4ti",H483="32mi",H483="Semifinali",H483="Finale"))</f>
        <v>#REF!</v>
      </c>
      <c r="B483" s="58" t="e">
        <f>MAX($B$94:B482)+COUNTIF(G483:N483,$E$57)+AND(G483=$N$55,OR(H483="Barrage",H483="16mi",H483="8vi",H483="4ti",H483="32mi",H483="Semifinali",H483="Finale"))</f>
        <v>#REF!</v>
      </c>
      <c r="C483" s="73" t="e">
        <f>MAX($C$94:C482)+COUNTIF(G483:N483,$E$40)+AND(G483=$N$38,OR(H483="Barrage",H483="16mi",H483="8vi",H483="4ti",H483="32mi",H483="Semifinali",H483="Finale"))</f>
        <v>#REF!</v>
      </c>
      <c r="D483" s="73" t="e">
        <f>MAX($D$94:D482)+COUNTIF(G483:N483,$E$23)+AND(G483=$N$21,OR(H483="Barrage",H483="16mi",H483="8vi",H483="4ti",H483="32mi",H483="Semifinali",H483="Finale"))</f>
        <v>#REF!</v>
      </c>
      <c r="E483" s="73" t="e">
        <f>MAX($E$94:E482)+COUNTIF(G483:N483,$E$6)+AND(G483=$N$4,OR(H483="Barrage",H483="16mi",H483="8vi",H483="4ti",H483="32mi",H483="Semifinali",H483="Finale"))</f>
        <v>#REF!</v>
      </c>
      <c r="F483" s="58" t="str">
        <f t="shared" si="22"/>
        <v>Turno 7</v>
      </c>
      <c r="G483" s="63" t="e">
        <f>#REF!</f>
        <v>#REF!</v>
      </c>
      <c r="H483" s="67">
        <v>1</v>
      </c>
      <c r="I483" s="60">
        <v>40</v>
      </c>
      <c r="J483" s="66" t="e">
        <f>#REF!</f>
        <v>#REF!</v>
      </c>
      <c r="K483" s="66" t="e">
        <f>#REF!</f>
        <v>#REF!</v>
      </c>
      <c r="L483" s="66"/>
      <c r="M483" s="66"/>
      <c r="N483" s="66" t="e">
        <f>#REF!</f>
        <v>#REF!</v>
      </c>
    </row>
    <row r="484" spans="1:14">
      <c r="A484" s="58" t="e">
        <f>MAX($A$94:A483)+COUNTIF(G484:N484,$E$74)+AND(G484=$N$72,OR(H484="Barrage",H484="16mi",H484="8vi",H484="4ti",H484="32mi",H484="Semifinali",H484="Finale"))</f>
        <v>#REF!</v>
      </c>
      <c r="B484" s="58" t="e">
        <f>MAX($B$94:B483)+COUNTIF(G484:N484,$E$57)+AND(G484=$N$55,OR(H484="Barrage",H484="16mi",H484="8vi",H484="4ti",H484="32mi",H484="Semifinali",H484="Finale"))</f>
        <v>#REF!</v>
      </c>
      <c r="C484" s="73" t="e">
        <f>MAX($C$94:C483)+COUNTIF(G484:N484,$E$40)+AND(G484=$N$38,OR(H484="Barrage",H484="16mi",H484="8vi",H484="4ti",H484="32mi",H484="Semifinali",H484="Finale"))</f>
        <v>#REF!</v>
      </c>
      <c r="D484" s="73" t="e">
        <f>MAX($D$94:D483)+COUNTIF(G484:N484,$E$23)+AND(G484=$N$21,OR(H484="Barrage",H484="16mi",H484="8vi",H484="4ti",H484="32mi",H484="Semifinali",H484="Finale"))</f>
        <v>#REF!</v>
      </c>
      <c r="E484" s="73" t="e">
        <f>MAX($E$94:E483)+COUNTIF(G484:N484,$E$6)+AND(G484=$N$4,OR(H484="Barrage",H484="16mi",H484="8vi",H484="4ti",H484="32mi",H484="Semifinali",H484="Finale"))</f>
        <v>#REF!</v>
      </c>
      <c r="F484" s="58" t="str">
        <f t="shared" si="22"/>
        <v>Turno 7</v>
      </c>
      <c r="G484" s="63" t="e">
        <f>#REF!</f>
        <v>#REF!</v>
      </c>
      <c r="H484" s="67">
        <v>1</v>
      </c>
      <c r="I484" s="60">
        <v>41</v>
      </c>
      <c r="J484" s="66" t="e">
        <f>#REF!</f>
        <v>#REF!</v>
      </c>
      <c r="K484" s="66" t="e">
        <f>#REF!</f>
        <v>#REF!</v>
      </c>
      <c r="L484" s="66"/>
      <c r="M484" s="66"/>
      <c r="N484" s="66" t="e">
        <f>#REF!</f>
        <v>#REF!</v>
      </c>
    </row>
    <row r="485" spans="1:14">
      <c r="A485" s="58" t="e">
        <f>MAX($A$94:A484)+COUNTIF(G485:N485,$E$74)+AND(G485=$N$72,OR(H485="Barrage",H485="16mi",H485="8vi",H485="4ti",H485="32mi",H485="Semifinali",H485="Finale"))</f>
        <v>#REF!</v>
      </c>
      <c r="B485" s="58" t="e">
        <f>MAX($B$94:B484)+COUNTIF(G485:N485,$E$57)+AND(G485=$N$55,OR(H485="Barrage",H485="16mi",H485="8vi",H485="4ti",H485="32mi",H485="Semifinali",H485="Finale"))</f>
        <v>#REF!</v>
      </c>
      <c r="C485" s="73" t="e">
        <f>MAX($C$94:C484)+COUNTIF(G485:N485,$E$40)+AND(G485=$N$38,OR(H485="Barrage",H485="16mi",H485="8vi",H485="4ti",H485="32mi",H485="Semifinali",H485="Finale"))</f>
        <v>#REF!</v>
      </c>
      <c r="D485" s="73" t="e">
        <f>MAX($D$94:D484)+COUNTIF(G485:N485,$E$23)+AND(G485=$N$21,OR(H485="Barrage",H485="16mi",H485="8vi",H485="4ti",H485="32mi",H485="Semifinali",H485="Finale"))</f>
        <v>#REF!</v>
      </c>
      <c r="E485" s="73" t="e">
        <f>MAX($E$94:E484)+COUNTIF(G485:N485,$E$6)+AND(G485=$N$4,OR(H485="Barrage",H485="16mi",H485="8vi",H485="4ti",H485="32mi",H485="Semifinali",H485="Finale"))</f>
        <v>#REF!</v>
      </c>
      <c r="F485" s="58" t="str">
        <f t="shared" si="22"/>
        <v>Turno 7</v>
      </c>
      <c r="G485" s="63" t="e">
        <f>#REF!</f>
        <v>#REF!</v>
      </c>
      <c r="H485" s="67">
        <v>2</v>
      </c>
      <c r="I485" s="60">
        <v>42</v>
      </c>
      <c r="J485" s="66" t="e">
        <f>#REF!</f>
        <v>#REF!</v>
      </c>
      <c r="K485" s="66" t="e">
        <f>#REF!</f>
        <v>#REF!</v>
      </c>
      <c r="L485" s="66"/>
      <c r="M485" s="66"/>
      <c r="N485" s="66" t="e">
        <f>#REF!</f>
        <v>#REF!</v>
      </c>
    </row>
    <row r="486" spans="1:14">
      <c r="A486" s="58" t="e">
        <f>MAX($A$94:A485)+COUNTIF(G486:N486,$E$74)+AND(G486=$N$72,OR(H486="Barrage",H486="16mi",H486="8vi",H486="4ti",H486="32mi",H486="Semifinali",H486="Finale"))</f>
        <v>#REF!</v>
      </c>
      <c r="B486" s="58" t="e">
        <f>MAX($B$94:B485)+COUNTIF(G486:N486,$E$57)+AND(G486=$N$55,OR(H486="Barrage",H486="16mi",H486="8vi",H486="4ti",H486="32mi",H486="Semifinali",H486="Finale"))</f>
        <v>#REF!</v>
      </c>
      <c r="C486" s="73" t="e">
        <f>MAX($C$94:C485)+COUNTIF(G486:N486,$E$40)+AND(G486=$N$38,OR(H486="Barrage",H486="16mi",H486="8vi",H486="4ti",H486="32mi",H486="Semifinali",H486="Finale"))</f>
        <v>#REF!</v>
      </c>
      <c r="D486" s="73" t="e">
        <f>MAX($D$94:D485)+COUNTIF(G486:N486,$E$23)+AND(G486=$N$21,OR(H486="Barrage",H486="16mi",H486="8vi",H486="4ti",H486="32mi",H486="Semifinali",H486="Finale"))</f>
        <v>#REF!</v>
      </c>
      <c r="E486" s="73" t="e">
        <f>MAX($E$94:E485)+COUNTIF(G486:N486,$E$6)+AND(G486=$N$4,OR(H486="Barrage",H486="16mi",H486="8vi",H486="4ti",H486="32mi",H486="Semifinali",H486="Finale"))</f>
        <v>#REF!</v>
      </c>
      <c r="F486" s="58" t="str">
        <f t="shared" si="22"/>
        <v>Turno 7</v>
      </c>
      <c r="G486" s="63" t="e">
        <f>#REF!</f>
        <v>#REF!</v>
      </c>
      <c r="H486" s="67">
        <v>2</v>
      </c>
      <c r="I486" s="60">
        <v>43</v>
      </c>
      <c r="J486" s="66" t="e">
        <f>#REF!</f>
        <v>#REF!</v>
      </c>
      <c r="K486" s="66" t="e">
        <f>#REF!</f>
        <v>#REF!</v>
      </c>
      <c r="L486" s="66"/>
      <c r="M486" s="66"/>
      <c r="N486" s="66" t="e">
        <f>#REF!</f>
        <v>#REF!</v>
      </c>
    </row>
    <row r="487" spans="1:14">
      <c r="A487" s="58" t="e">
        <f>MAX($A$94:A486)+COUNTIF(G487:N487,$E$74)+AND(G487=$N$72,OR(H487="Barrage",H487="16mi",H487="8vi",H487="4ti",H487="32mi",H487="Semifinali",H487="Finale"))</f>
        <v>#REF!</v>
      </c>
      <c r="B487" s="58" t="e">
        <f>MAX($B$94:B486)+COUNTIF(G487:N487,$E$57)+AND(G487=$N$55,OR(H487="Barrage",H487="16mi",H487="8vi",H487="4ti",H487="32mi",H487="Semifinali",H487="Finale"))</f>
        <v>#REF!</v>
      </c>
      <c r="C487" s="73" t="e">
        <f>MAX($C$94:C486)+COUNTIF(G487:N487,$E$40)+AND(G487=$N$38,OR(H487="Barrage",H487="16mi",H487="8vi",H487="4ti",H487="32mi",H487="Semifinali",H487="Finale"))</f>
        <v>#REF!</v>
      </c>
      <c r="D487" s="73" t="e">
        <f>MAX($D$94:D486)+COUNTIF(G487:N487,$E$23)+AND(G487=$N$21,OR(H487="Barrage",H487="16mi",H487="8vi",H487="4ti",H487="32mi",H487="Semifinali",H487="Finale"))</f>
        <v>#REF!</v>
      </c>
      <c r="E487" s="73" t="e">
        <f>MAX($E$94:E486)+COUNTIF(G487:N487,$E$6)+AND(G487=$N$4,OR(H487="Barrage",H487="16mi",H487="8vi",H487="4ti",H487="32mi",H487="Semifinali",H487="Finale"))</f>
        <v>#REF!</v>
      </c>
      <c r="F487" s="58" t="str">
        <f t="shared" si="22"/>
        <v>Turno 7</v>
      </c>
      <c r="G487" s="63" t="e">
        <f>#REF!</f>
        <v>#REF!</v>
      </c>
      <c r="H487" s="67">
        <v>3</v>
      </c>
      <c r="I487" s="60">
        <v>44</v>
      </c>
      <c r="J487" s="66" t="e">
        <f>#REF!</f>
        <v>#REF!</v>
      </c>
      <c r="K487" s="66" t="e">
        <f>#REF!</f>
        <v>#REF!</v>
      </c>
      <c r="L487" s="66"/>
      <c r="M487" s="66"/>
      <c r="N487" s="66" t="e">
        <f>#REF!</f>
        <v>#REF!</v>
      </c>
    </row>
    <row r="488" spans="1:14">
      <c r="A488" s="58" t="e">
        <f>MAX($A$94:A487)+COUNTIF(G488:N488,$E$74)+AND(G488=$N$72,OR(H488="Barrage",H488="16mi",H488="8vi",H488="4ti",H488="32mi",H488="Semifinali",H488="Finale"))</f>
        <v>#REF!</v>
      </c>
      <c r="B488" s="58" t="e">
        <f>MAX($B$94:B487)+COUNTIF(G488:N488,$E$57)+AND(G488=$N$55,OR(H488="Barrage",H488="16mi",H488="8vi",H488="4ti",H488="32mi",H488="Semifinali",H488="Finale"))</f>
        <v>#REF!</v>
      </c>
      <c r="C488" s="73" t="e">
        <f>MAX($C$94:C487)+COUNTIF(G488:N488,$E$40)+AND(G488=$N$38,OR(H488="Barrage",H488="16mi",H488="8vi",H488="4ti",H488="32mi",H488="Semifinali",H488="Finale"))</f>
        <v>#REF!</v>
      </c>
      <c r="D488" s="73" t="e">
        <f>MAX($D$94:D487)+COUNTIF(G488:N488,$E$23)+AND(G488=$N$21,OR(H488="Barrage",H488="16mi",H488="8vi",H488="4ti",H488="32mi",H488="Semifinali",H488="Finale"))</f>
        <v>#REF!</v>
      </c>
      <c r="E488" s="73" t="e">
        <f>MAX($E$94:E487)+COUNTIF(G488:N488,$E$6)+AND(G488=$N$4,OR(H488="Barrage",H488="16mi",H488="8vi",H488="4ti",H488="32mi",H488="Semifinali",H488="Finale"))</f>
        <v>#REF!</v>
      </c>
      <c r="F488" s="58" t="str">
        <f t="shared" si="22"/>
        <v>Turno 7</v>
      </c>
      <c r="G488" s="63" t="e">
        <f>#REF!</f>
        <v>#REF!</v>
      </c>
      <c r="H488" s="67">
        <v>3</v>
      </c>
      <c r="I488" s="60">
        <v>45</v>
      </c>
      <c r="J488" s="66" t="e">
        <f>#REF!</f>
        <v>#REF!</v>
      </c>
      <c r="K488" s="66" t="e">
        <f>#REF!</f>
        <v>#REF!</v>
      </c>
      <c r="L488" s="66"/>
      <c r="M488" s="66"/>
      <c r="N488" s="66" t="e">
        <f>#REF!</f>
        <v>#REF!</v>
      </c>
    </row>
    <row r="489" spans="1:14">
      <c r="A489" s="58" t="e">
        <f>MAX($A$94:A488)+COUNTIF(G489:N489,$E$74)+AND(G489=$N$72,OR(H489="Barrage",H489="16mi",H489="8vi",H489="4ti",H489="32mi",H489="Semifinali",H489="Finale"))</f>
        <v>#REF!</v>
      </c>
      <c r="B489" s="58" t="e">
        <f>MAX($B$94:B488)+COUNTIF(G489:N489,$E$57)+AND(G489=$N$55,OR(H489="Barrage",H489="16mi",H489="8vi",H489="4ti",H489="32mi",H489="Semifinali",H489="Finale"))</f>
        <v>#REF!</v>
      </c>
      <c r="C489" s="73" t="e">
        <f>MAX($C$94:C488)+COUNTIF(G489:N489,$E$40)+AND(G489=$N$38,OR(H489="Barrage",H489="16mi",H489="8vi",H489="4ti",H489="32mi",H489="Semifinali",H489="Finale"))</f>
        <v>#REF!</v>
      </c>
      <c r="D489" s="73" t="e">
        <f>MAX($D$94:D488)+COUNTIF(G489:N489,$E$23)+AND(G489=$N$21,OR(H489="Barrage",H489="16mi",H489="8vi",H489="4ti",H489="32mi",H489="Semifinali",H489="Finale"))</f>
        <v>#REF!</v>
      </c>
      <c r="E489" s="73" t="e">
        <f>MAX($E$94:E488)+COUNTIF(G489:N489,$E$6)+AND(G489=$N$4,OR(H489="Barrage",H489="16mi",H489="8vi",H489="4ti",H489="32mi",H489="Semifinali",H489="Finale"))</f>
        <v>#REF!</v>
      </c>
      <c r="F489" s="58" t="str">
        <f t="shared" si="22"/>
        <v>Turno 7</v>
      </c>
      <c r="G489" s="63" t="e">
        <f>#REF!</f>
        <v>#REF!</v>
      </c>
      <c r="H489" s="67">
        <v>4</v>
      </c>
      <c r="I489" s="60">
        <v>46</v>
      </c>
      <c r="J489" s="66" t="e">
        <f>#REF!</f>
        <v>#REF!</v>
      </c>
      <c r="K489" s="66" t="e">
        <f>#REF!</f>
        <v>#REF!</v>
      </c>
      <c r="L489" s="66"/>
      <c r="M489" s="66"/>
      <c r="N489" s="66" t="e">
        <f>#REF!</f>
        <v>#REF!</v>
      </c>
    </row>
    <row r="490" spans="1:14">
      <c r="A490" s="58" t="e">
        <f>MAX($A$94:A489)+COUNTIF(G490:N490,$E$74)+AND(G490=$N$72,OR(H490="Barrage",H490="16mi",H490="8vi",H490="4ti",H490="32mi",H490="Semifinali",H490="Finale"))</f>
        <v>#REF!</v>
      </c>
      <c r="B490" s="58" t="e">
        <f>MAX($B$94:B489)+COUNTIF(G490:N490,$E$57)+AND(G490=$N$55,OR(H490="Barrage",H490="16mi",H490="8vi",H490="4ti",H490="32mi",H490="Semifinali",H490="Finale"))</f>
        <v>#REF!</v>
      </c>
      <c r="C490" s="73" t="e">
        <f>MAX($C$94:C489)+COUNTIF(G490:N490,$E$40)+AND(G490=$N$38,OR(H490="Barrage",H490="16mi",H490="8vi",H490="4ti",H490="32mi",H490="Semifinali",H490="Finale"))</f>
        <v>#REF!</v>
      </c>
      <c r="D490" s="73" t="e">
        <f>MAX($D$94:D489)+COUNTIF(G490:N490,$E$23)+AND(G490=$N$21,OR(H490="Barrage",H490="16mi",H490="8vi",H490="4ti",H490="32mi",H490="Semifinali",H490="Finale"))</f>
        <v>#REF!</v>
      </c>
      <c r="E490" s="73" t="e">
        <f>MAX($E$94:E489)+COUNTIF(G490:N490,$E$6)+AND(G490=$N$4,OR(H490="Barrage",H490="16mi",H490="8vi",H490="4ti",H490="32mi",H490="Semifinali",H490="Finale"))</f>
        <v>#REF!</v>
      </c>
      <c r="F490" s="58" t="str">
        <f t="shared" si="22"/>
        <v>Turno 7</v>
      </c>
      <c r="G490" s="63" t="e">
        <f>#REF!</f>
        <v>#REF!</v>
      </c>
      <c r="H490" s="67">
        <v>4</v>
      </c>
      <c r="I490" s="60">
        <v>47</v>
      </c>
      <c r="J490" s="66" t="e">
        <f>#REF!</f>
        <v>#REF!</v>
      </c>
      <c r="K490" s="66" t="e">
        <f>#REF!</f>
        <v>#REF!</v>
      </c>
      <c r="L490" s="66"/>
      <c r="M490" s="66"/>
      <c r="N490" s="66" t="e">
        <f>#REF!</f>
        <v>#REF!</v>
      </c>
    </row>
    <row r="491" spans="1:14">
      <c r="A491" s="58" t="e">
        <f>MAX($A$94:A490)+COUNTIF(G491:N491,$E$74)+AND(G491=$N$72,OR(H491="Barrage",H491="16mi",H491="8vi",H491="4ti",H491="32mi",H491="Semifinali",H491="Finale"))</f>
        <v>#REF!</v>
      </c>
      <c r="B491" s="58" t="e">
        <f>MAX($B$94:B490)+COUNTIF(G491:N491,$E$57)+AND(G491=$N$55,OR(H491="Barrage",H491="16mi",H491="8vi",H491="4ti",H491="32mi",H491="Semifinali",H491="Finale"))</f>
        <v>#REF!</v>
      </c>
      <c r="C491" s="73" t="e">
        <f>MAX($C$94:C490)+COUNTIF(G491:N491,$E$40)+AND(G491=$N$38,OR(H491="Barrage",H491="16mi",H491="8vi",H491="4ti",H491="32mi",H491="Semifinali",H491="Finale"))</f>
        <v>#REF!</v>
      </c>
      <c r="D491" s="73" t="e">
        <f>MAX($D$94:D490)+COUNTIF(G491:N491,$E$23)+AND(G491=$N$21,OR(H491="Barrage",H491="16mi",H491="8vi",H491="4ti",H491="32mi",H491="Semifinali",H491="Finale"))</f>
        <v>#REF!</v>
      </c>
      <c r="E491" s="73" t="e">
        <f>MAX($E$94:E490)+COUNTIF(G491:N491,$E$6)+AND(G491=$N$4,OR(H491="Barrage",H491="16mi",H491="8vi",H491="4ti",H491="32mi",H491="Semifinali",H491="Finale"))</f>
        <v>#REF!</v>
      </c>
      <c r="F491" s="58" t="str">
        <f t="shared" si="22"/>
        <v>Turno 7</v>
      </c>
      <c r="G491" s="63" t="e">
        <f>#REF!</f>
        <v>#REF!</v>
      </c>
      <c r="H491" s="67">
        <v>4</v>
      </c>
      <c r="I491" s="60">
        <v>48</v>
      </c>
      <c r="J491" s="66" t="e">
        <f>#REF!</f>
        <v>#REF!</v>
      </c>
      <c r="K491" s="66" t="e">
        <f>#REF!</f>
        <v>#REF!</v>
      </c>
      <c r="L491" s="66"/>
      <c r="M491" s="66"/>
      <c r="N491" s="66" t="e">
        <f>#REF!</f>
        <v>#REF!</v>
      </c>
    </row>
    <row r="492" spans="1:14">
      <c r="A492" s="58" t="e">
        <f>MAX($A$94:A491)+COUNTIF(G492:N492,$E$74)+AND(G492=$N$72,OR(H492="Barrage",H492="16mi",H492="8vi",H492="4ti",H492="32mi",H492="Semifinali",H492="Finale"))</f>
        <v>#REF!</v>
      </c>
      <c r="B492" s="58" t="e">
        <f>MAX($B$94:B491)+COUNTIF(G492:N492,$E$57)+AND(G492=$N$55,OR(H492="Barrage",H492="16mi",H492="8vi",H492="4ti",H492="32mi",H492="Semifinali",H492="Finale"))</f>
        <v>#REF!</v>
      </c>
      <c r="C492" s="73" t="e">
        <f>MAX($C$94:C491)+COUNTIF(G492:N492,$E$40)+AND(G492=$N$38,OR(H492="Barrage",H492="16mi",H492="8vi",H492="4ti",H492="32mi",H492="Semifinali",H492="Finale"))</f>
        <v>#REF!</v>
      </c>
      <c r="D492" s="73" t="e">
        <f>MAX($D$94:D491)+COUNTIF(G492:N492,$E$23)+AND(G492=$N$21,OR(H492="Barrage",H492="16mi",H492="8vi",H492="4ti",H492="32mi",H492="Semifinali",H492="Finale"))</f>
        <v>#REF!</v>
      </c>
      <c r="E492" s="73" t="e">
        <f>MAX($E$94:E491)+COUNTIF(G492:N492,$E$6)+AND(G492=$N$4,OR(H492="Barrage",H492="16mi",H492="8vi",H492="4ti",H492="32mi",H492="Semifinali",H492="Finale"))</f>
        <v>#REF!</v>
      </c>
      <c r="F492" s="58" t="str">
        <f t="shared" si="22"/>
        <v>Turno 7</v>
      </c>
      <c r="G492" s="64" t="e">
        <f>#REF!</f>
        <v>#REF!</v>
      </c>
      <c r="H492" s="67">
        <v>1</v>
      </c>
      <c r="I492" s="60">
        <v>49</v>
      </c>
      <c r="J492" s="66" t="e">
        <f>#REF!</f>
        <v>#REF!</v>
      </c>
      <c r="K492" s="66" t="e">
        <f>#REF!</f>
        <v>#REF!</v>
      </c>
      <c r="L492" s="66"/>
      <c r="M492" s="66"/>
      <c r="N492" s="66" t="e">
        <f>#REF!</f>
        <v>#REF!</v>
      </c>
    </row>
    <row r="493" spans="1:14">
      <c r="A493" s="58" t="e">
        <f>MAX($A$94:A492)+COUNTIF(G493:N493,$E$74)+AND(G493=$N$72,OR(H493="Barrage",H493="16mi",H493="8vi",H493="4ti",H493="32mi",H493="Semifinali",H493="Finale"))</f>
        <v>#REF!</v>
      </c>
      <c r="B493" s="58" t="e">
        <f>MAX($B$94:B492)+COUNTIF(G493:N493,$E$57)+AND(G493=$N$55,OR(H493="Barrage",H493="16mi",H493="8vi",H493="4ti",H493="32mi",H493="Semifinali",H493="Finale"))</f>
        <v>#REF!</v>
      </c>
      <c r="C493" s="73" t="e">
        <f>MAX($C$94:C492)+COUNTIF(G493:N493,$E$40)+AND(G493=$N$38,OR(H493="Barrage",H493="16mi",H493="8vi",H493="4ti",H493="32mi",H493="Semifinali",H493="Finale"))</f>
        <v>#REF!</v>
      </c>
      <c r="D493" s="73" t="e">
        <f>MAX($D$94:D492)+COUNTIF(G493:N493,$E$23)+AND(G493=$N$21,OR(H493="Barrage",H493="16mi",H493="8vi",H493="4ti",H493="32mi",H493="Semifinali",H493="Finale"))</f>
        <v>#REF!</v>
      </c>
      <c r="E493" s="73" t="e">
        <f>MAX($E$94:E492)+COUNTIF(G493:N493,$E$6)+AND(G493=$N$4,OR(H493="Barrage",H493="16mi",H493="8vi",H493="4ti",H493="32mi",H493="Semifinali",H493="Finale"))</f>
        <v>#REF!</v>
      </c>
      <c r="F493" s="58" t="str">
        <f t="shared" si="22"/>
        <v>Turno 7</v>
      </c>
      <c r="G493" s="64" t="e">
        <f>#REF!</f>
        <v>#REF!</v>
      </c>
      <c r="H493" s="67">
        <v>1</v>
      </c>
      <c r="I493" s="60">
        <v>50</v>
      </c>
      <c r="J493" s="66" t="e">
        <f>#REF!</f>
        <v>#REF!</v>
      </c>
      <c r="K493" s="66" t="e">
        <f>#REF!</f>
        <v>#REF!</v>
      </c>
      <c r="L493" s="66"/>
      <c r="M493" s="66"/>
      <c r="N493" s="66" t="e">
        <f>#REF!</f>
        <v>#REF!</v>
      </c>
    </row>
    <row r="494" spans="1:14">
      <c r="A494" s="58" t="e">
        <f>MAX($A$94:A493)+COUNTIF(G494:N494,$E$74)+AND(G494=$N$72,OR(H494="Barrage",H494="16mi",H494="8vi",H494="4ti",H494="32mi",H494="Semifinali",H494="Finale"))</f>
        <v>#REF!</v>
      </c>
      <c r="B494" s="58" t="e">
        <f>MAX($B$94:B493)+COUNTIF(G494:N494,$E$57)+AND(G494=$N$55,OR(H494="Barrage",H494="16mi",H494="8vi",H494="4ti",H494="32mi",H494="Semifinali",H494="Finale"))</f>
        <v>#REF!</v>
      </c>
      <c r="C494" s="73" t="e">
        <f>MAX($C$94:C493)+COUNTIF(G494:N494,$E$40)+AND(G494=$N$38,OR(H494="Barrage",H494="16mi",H494="8vi",H494="4ti",H494="32mi",H494="Semifinali",H494="Finale"))</f>
        <v>#REF!</v>
      </c>
      <c r="D494" s="73" t="e">
        <f>MAX($D$94:D493)+COUNTIF(G494:N494,$E$23)+AND(G494=$N$21,OR(H494="Barrage",H494="16mi",H494="8vi",H494="4ti",H494="32mi",H494="Semifinali",H494="Finale"))</f>
        <v>#REF!</v>
      </c>
      <c r="E494" s="73" t="e">
        <f>MAX($E$94:E493)+COUNTIF(G494:N494,$E$6)+AND(G494=$N$4,OR(H494="Barrage",H494="16mi",H494="8vi",H494="4ti",H494="32mi",H494="Semifinali",H494="Finale"))</f>
        <v>#REF!</v>
      </c>
      <c r="F494" s="58" t="str">
        <f t="shared" si="22"/>
        <v>Turno 7</v>
      </c>
    </row>
    <row r="495" spans="1:14" ht="12.75" customHeight="1">
      <c r="A495" s="58" t="e">
        <f>MAX($A$94:A494)+COUNTIF(G495:N495,$E$74)+AND(G495=$N$72,OR(H495="Barrage",H495="16mi",H495="8vi",H495="4ti",H495="32mi",H495="Semifinali",H495="Finale"))</f>
        <v>#REF!</v>
      </c>
      <c r="B495" s="58" t="e">
        <f>MAX($B$94:B494)+COUNTIF(G495:N495,$E$57)+AND(G495=$N$55,OR(H495="Barrage",H495="16mi",H495="8vi",H495="4ti",H495="32mi",H495="Semifinali",H495="Finale"))</f>
        <v>#REF!</v>
      </c>
      <c r="C495" s="73" t="e">
        <f>MAX($C$94:C494)+COUNTIF(G495:N495,$E$40)+AND(G495=$N$38,OR(H495="Barrage",H495="16mi",H495="8vi",H495="4ti",H495="32mi",H495="Semifinali",H495="Finale"))</f>
        <v>#REF!</v>
      </c>
      <c r="D495" s="73" t="e">
        <f>MAX($D$94:D494)+COUNTIF(G495:N495,$E$23)+AND(G495=$N$21,OR(H495="Barrage",H495="16mi",H495="8vi",H495="4ti",H495="32mi",H495="Semifinali",H495="Finale"))</f>
        <v>#REF!</v>
      </c>
      <c r="E495" s="73" t="e">
        <f>MAX($E$94:E494)+COUNTIF(G495:N495,$E$6)+AND(G495=$N$4,OR(H495="Barrage",H495="16mi",H495="8vi",H495="4ti",H495="32mi",H495="Semifinali",H495="Finale"))</f>
        <v>#REF!</v>
      </c>
      <c r="F495" s="58" t="s">
        <v>121</v>
      </c>
      <c r="G495" s="188" t="s">
        <v>19</v>
      </c>
      <c r="H495" s="188"/>
      <c r="I495" s="188"/>
      <c r="J495" s="188"/>
      <c r="K495" s="188"/>
      <c r="L495" s="188"/>
      <c r="M495" s="188"/>
      <c r="N495" s="188"/>
    </row>
    <row r="496" spans="1:14" ht="12.75" customHeight="1">
      <c r="A496" s="58" t="e">
        <f>MAX($A$94:A495)+COUNTIF(G496:N496,$E$74)+AND(G496=$N$72,OR(H496="Barrage",H496="16mi",H496="8vi",H496="4ti",H496="32mi",H496="Semifinali",H496="Finale"))</f>
        <v>#REF!</v>
      </c>
      <c r="B496" s="58" t="e">
        <f>MAX($B$94:B495)+COUNTIF(G496:N496,$E$57)+AND(G496=$N$55,OR(H496="Barrage",H496="16mi",H496="8vi",H496="4ti",H496="32mi",H496="Semifinali",H496="Finale"))</f>
        <v>#REF!</v>
      </c>
      <c r="C496" s="73" t="e">
        <f>MAX($C$94:C495)+COUNTIF(G496:N496,$E$40)+AND(G496=$N$38,OR(H496="Barrage",H496="16mi",H496="8vi",H496="4ti",H496="32mi",H496="Semifinali",H496="Finale"))</f>
        <v>#REF!</v>
      </c>
      <c r="D496" s="73" t="e">
        <f>MAX($D$94:D495)+COUNTIF(G496:N496,$E$23)+AND(G496=$N$21,OR(H496="Barrage",H496="16mi",H496="8vi",H496="4ti",H496="32mi",H496="Semifinali",H496="Finale"))</f>
        <v>#REF!</v>
      </c>
      <c r="E496" s="73" t="e">
        <f>MAX($E$94:E495)+COUNTIF(G496:N496,$E$6)+AND(G496=$N$4,OR(H496="Barrage",H496="16mi",H496="8vi",H496="4ti",H496="32mi",H496="Semifinali",H496="Finale"))</f>
        <v>#REF!</v>
      </c>
      <c r="F496" s="58" t="str">
        <f t="shared" si="22"/>
        <v>Turno 8</v>
      </c>
      <c r="G496" s="188"/>
      <c r="H496" s="188"/>
      <c r="I496" s="188"/>
      <c r="J496" s="188"/>
      <c r="K496" s="188"/>
      <c r="L496" s="188"/>
      <c r="M496" s="188"/>
      <c r="N496" s="188"/>
    </row>
    <row r="497" spans="1:14">
      <c r="A497" s="58" t="e">
        <f>MAX($A$94:A496)+COUNTIF(G497:N497,$E$74)+AND(G497=$N$72,OR(H497="Barrage",H497="16mi",H497="8vi",H497="4ti",H497="32mi",H497="Semifinali",H497="Finale"))</f>
        <v>#REF!</v>
      </c>
      <c r="B497" s="58" t="e">
        <f>MAX($B$94:B496)+COUNTIF(G497:N497,$E$57)+AND(G497=$N$55,OR(H497="Barrage",H497="16mi",H497="8vi",H497="4ti",H497="32mi",H497="Semifinali",H497="Finale"))</f>
        <v>#REF!</v>
      </c>
      <c r="C497" s="73" t="e">
        <f>MAX($C$94:C496)+COUNTIF(G497:N497,$E$40)+AND(G497=$N$38,OR(H497="Barrage",H497="16mi",H497="8vi",H497="4ti",H497="32mi",H497="Semifinali",H497="Finale"))</f>
        <v>#REF!</v>
      </c>
      <c r="D497" s="73" t="e">
        <f>MAX($D$94:D496)+COUNTIF(G497:N497,$E$23)+AND(G497=$N$21,OR(H497="Barrage",H497="16mi",H497="8vi",H497="4ti",H497="32mi",H497="Semifinali",H497="Finale"))</f>
        <v>#REF!</v>
      </c>
      <c r="E497" s="73" t="e">
        <f>MAX($E$94:E496)+COUNTIF(G497:N497,$E$6)+AND(G497=$N$4,OR(H497="Barrage",H497="16mi",H497="8vi",H497="4ti",H497="32mi",H497="Semifinali",H497="Finale"))</f>
        <v>#REF!</v>
      </c>
      <c r="F497" s="58" t="str">
        <f t="shared" si="22"/>
        <v>Turno 8</v>
      </c>
      <c r="G497" s="59"/>
      <c r="H497" s="59"/>
      <c r="I497" s="59"/>
      <c r="J497" s="59"/>
      <c r="K497" s="59"/>
      <c r="L497" s="59"/>
      <c r="M497" s="59"/>
      <c r="N497" s="59"/>
    </row>
    <row r="498" spans="1:14">
      <c r="A498" s="58" t="e">
        <f>MAX($A$94:A497)+COUNTIF(G498:N498,$E$74)+AND(G498=$N$72,OR(H498="Barrage",H498="16mi",H498="8vi",H498="4ti",H498="32mi",H498="Semifinali",H498="Finale"))</f>
        <v>#REF!</v>
      </c>
      <c r="B498" s="58" t="e">
        <f>MAX($B$94:B497)+COUNTIF(G498:N498,$E$57)+AND(G498=$N$55,OR(H498="Barrage",H498="16mi",H498="8vi",H498="4ti",H498="32mi",H498="Semifinali",H498="Finale"))</f>
        <v>#REF!</v>
      </c>
      <c r="C498" s="73" t="e">
        <f>MAX($C$94:C497)+COUNTIF(G498:N498,$E$40)+AND(G498=$N$38,OR(H498="Barrage",H498="16mi",H498="8vi",H498="4ti",H498="32mi",H498="Semifinali",H498="Finale"))</f>
        <v>#REF!</v>
      </c>
      <c r="D498" s="73" t="e">
        <f>MAX($D$94:D497)+COUNTIF(G498:N498,$E$23)+AND(G498=$N$21,OR(H498="Barrage",H498="16mi",H498="8vi",H498="4ti",H498="32mi",H498="Semifinali",H498="Finale"))</f>
        <v>#REF!</v>
      </c>
      <c r="E498" s="73" t="e">
        <f>MAX($E$94:E497)+COUNTIF(G498:N498,$E$6)+AND(G498=$N$4,OR(H498="Barrage",H498="16mi",H498="8vi",H498="4ti",H498="32mi",H498="Semifinali",H498="Finale"))</f>
        <v>#REF!</v>
      </c>
      <c r="F498" s="58" t="str">
        <f t="shared" si="22"/>
        <v>Turno 8</v>
      </c>
      <c r="G498" s="186" t="s">
        <v>65</v>
      </c>
      <c r="H498" s="186"/>
      <c r="I498" s="186"/>
      <c r="J498" s="186"/>
      <c r="K498" s="186"/>
      <c r="L498" s="186"/>
      <c r="M498" s="186"/>
      <c r="N498" s="186"/>
    </row>
    <row r="499" spans="1:14">
      <c r="A499" s="58" t="e">
        <f>MAX($A$94:A498)+COUNTIF(G499:N499,$E$74)+AND(G499=$N$72,OR(H499="Barrage",H499="16mi",H499="8vi",H499="4ti",H499="32mi",H499="Semifinali",H499="Finale"))</f>
        <v>#REF!</v>
      </c>
      <c r="B499" s="58" t="e">
        <f>MAX($B$94:B498)+COUNTIF(G499:N499,$E$57)+AND(G499=$N$55,OR(H499="Barrage",H499="16mi",H499="8vi",H499="4ti",H499="32mi",H499="Semifinali",H499="Finale"))</f>
        <v>#REF!</v>
      </c>
      <c r="C499" s="73" t="e">
        <f>MAX($C$94:C498)+COUNTIF(G499:N499,$E$40)+AND(G499=$N$38,OR(H499="Barrage",H499="16mi",H499="8vi",H499="4ti",H499="32mi",H499="Semifinali",H499="Finale"))</f>
        <v>#REF!</v>
      </c>
      <c r="D499" s="73" t="e">
        <f>MAX($D$94:D498)+COUNTIF(G499:N499,$E$23)+AND(G499=$N$21,OR(H499="Barrage",H499="16mi",H499="8vi",H499="4ti",H499="32mi",H499="Semifinali",H499="Finale"))</f>
        <v>#REF!</v>
      </c>
      <c r="E499" s="73" t="e">
        <f>MAX($E$94:E498)+COUNTIF(G499:N499,$E$6)+AND(G499=$N$4,OR(H499="Barrage",H499="16mi",H499="8vi",H499="4ti",H499="32mi",H499="Semifinali",H499="Finale"))</f>
        <v>#REF!</v>
      </c>
      <c r="F499" s="58" t="str">
        <f t="shared" si="22"/>
        <v>Turno 8</v>
      </c>
      <c r="G499" s="65"/>
      <c r="H499" s="65"/>
      <c r="I499" s="65"/>
      <c r="J499" s="65"/>
      <c r="K499" s="65"/>
      <c r="L499" s="65"/>
      <c r="M499" s="65"/>
      <c r="N499" s="65"/>
    </row>
    <row r="500" spans="1:14">
      <c r="A500" s="58" t="e">
        <f>MAX($A$94:A499)+COUNTIF(G500:N500,$E$74)+AND(G500=$N$72,OR(H500="Barrage",H500="16mi",H500="8vi",H500="4ti",H500="32mi",H500="Semifinali",H500="Finale"))</f>
        <v>#REF!</v>
      </c>
      <c r="B500" s="58" t="e">
        <f>MAX($B$94:B499)+COUNTIF(G500:N500,$E$57)+AND(G500=$N$55,OR(H500="Barrage",H500="16mi",H500="8vi",H500="4ti",H500="32mi",H500="Semifinali",H500="Finale"))</f>
        <v>#REF!</v>
      </c>
      <c r="C500" s="73" t="e">
        <f>MAX($C$94:C499)+COUNTIF(G500:N500,$E$40)+AND(G500=$N$38,OR(H500="Barrage",H500="16mi",H500="8vi",H500="4ti",H500="32mi",H500="Semifinali",H500="Finale"))</f>
        <v>#REF!</v>
      </c>
      <c r="D500" s="73" t="e">
        <f>MAX($D$94:D499)+COUNTIF(G500:N500,$E$23)+AND(G500=$N$21,OR(H500="Barrage",H500="16mi",H500="8vi",H500="4ti",H500="32mi",H500="Semifinali",H500="Finale"))</f>
        <v>#REF!</v>
      </c>
      <c r="E500" s="73" t="e">
        <f>MAX($E$94:E499)+COUNTIF(G500:N500,$E$6)+AND(G500=$N$4,OR(H500="Barrage",H500="16mi",H500="8vi",H500="4ti",H500="32mi",H500="Semifinali",H500="Finale"))</f>
        <v>#REF!</v>
      </c>
      <c r="F500" s="58" t="str">
        <f t="shared" si="22"/>
        <v>Turno 8</v>
      </c>
      <c r="G500" s="59" t="s">
        <v>21</v>
      </c>
      <c r="H500" s="59" t="s">
        <v>50</v>
      </c>
      <c r="I500" s="59" t="s">
        <v>20</v>
      </c>
      <c r="J500" s="59" t="s">
        <v>13</v>
      </c>
      <c r="K500" s="59" t="s">
        <v>14</v>
      </c>
      <c r="L500" s="187" t="s">
        <v>11</v>
      </c>
      <c r="M500" s="187"/>
      <c r="N500" s="59" t="s">
        <v>12</v>
      </c>
    </row>
    <row r="501" spans="1:14">
      <c r="A501" s="58" t="e">
        <f>MAX($A$94:A500)+COUNTIF(G501:N501,$E$74)+AND(G501=$N$72,OR(H501="Barrage",H501="16mi",H501="8vi",H501="4ti",H501="32mi",H501="Semifinali",H501="Finale"))</f>
        <v>#REF!</v>
      </c>
      <c r="B501" s="58" t="e">
        <f>MAX($B$94:B500)+COUNTIF(G501:N501,$E$57)+AND(G501=$N$55,OR(H501="Barrage",H501="16mi",H501="8vi",H501="4ti",H501="32mi",H501="Semifinali",H501="Finale"))</f>
        <v>#REF!</v>
      </c>
      <c r="C501" s="73" t="e">
        <f>MAX($C$94:C500)+COUNTIF(G501:N501,$E$40)+AND(G501=$N$38,OR(H501="Barrage",H501="16mi",H501="8vi",H501="4ti",H501="32mi",H501="Semifinali",H501="Finale"))</f>
        <v>#REF!</v>
      </c>
      <c r="D501" s="73" t="e">
        <f>MAX($D$94:D500)+COUNTIF(G501:N501,$E$23)+AND(G501=$N$21,OR(H501="Barrage",H501="16mi",H501="8vi",H501="4ti",H501="32mi",H501="Semifinali",H501="Finale"))</f>
        <v>#REF!</v>
      </c>
      <c r="E501" s="73" t="e">
        <f>MAX($E$94:E500)+COUNTIF(G501:N501,$E$6)+AND(G501=$N$4,OR(H501="Barrage",H501="16mi",H501="8vi",H501="4ti",H501="32mi",H501="Semifinali",H501="Finale"))</f>
        <v>#REF!</v>
      </c>
      <c r="F501" s="58" t="str">
        <f t="shared" si="22"/>
        <v>Turno 8</v>
      </c>
      <c r="G501" s="65"/>
      <c r="H501" s="65"/>
      <c r="I501" s="65"/>
      <c r="J501" s="65"/>
      <c r="K501" s="65"/>
      <c r="L501" s="65"/>
      <c r="M501" s="65"/>
      <c r="N501" s="65"/>
    </row>
    <row r="502" spans="1:14">
      <c r="A502" s="58" t="e">
        <f>MAX($A$94:A501)+COUNTIF(G502:N502,$E$74)+AND(G502=$N$72,OR(H502="Barrage",H502="16mi",H502="8vi",H502="4ti",H502="32mi",H502="Semifinali",H502="Finale"))</f>
        <v>#REF!</v>
      </c>
      <c r="B502" s="58" t="e">
        <f>MAX($B$94:B501)+COUNTIF(G502:N502,$E$57)+AND(G502=$N$55,OR(H502="Barrage",H502="16mi",H502="8vi",H502="4ti",H502="32mi",H502="Semifinali",H502="Finale"))</f>
        <v>#REF!</v>
      </c>
      <c r="C502" s="73" t="e">
        <f>MAX($C$94:C501)+COUNTIF(G502:N502,$E$40)+AND(G502=$N$38,OR(H502="Barrage",H502="16mi",H502="8vi",H502="4ti",H502="32mi",H502="Semifinali",H502="Finale"))</f>
        <v>#REF!</v>
      </c>
      <c r="D502" s="73" t="e">
        <f>MAX($D$94:D501)+COUNTIF(G502:N502,$E$23)+AND(G502=$N$21,OR(H502="Barrage",H502="16mi",H502="8vi",H502="4ti",H502="32mi",H502="Semifinali",H502="Finale"))</f>
        <v>#REF!</v>
      </c>
      <c r="E502" s="73" t="e">
        <f>MAX($E$94:E501)+COUNTIF(G502:N502,$E$6)+AND(G502=$N$4,OR(H502="Barrage",H502="16mi",H502="8vi",H502="4ti",H502="32mi",H502="Semifinali",H502="Finale"))</f>
        <v>#REF!</v>
      </c>
      <c r="F502" s="58" t="str">
        <f t="shared" si="22"/>
        <v>Turno 8</v>
      </c>
      <c r="G502" s="72" t="e">
        <f>#REF!</f>
        <v>#REF!</v>
      </c>
      <c r="H502" s="60" t="s">
        <v>608</v>
      </c>
      <c r="I502" s="60">
        <v>1</v>
      </c>
      <c r="J502" s="66"/>
      <c r="K502" s="66"/>
      <c r="L502" s="66"/>
      <c r="M502" s="66"/>
      <c r="N502" s="66"/>
    </row>
    <row r="503" spans="1:14">
      <c r="A503" s="58" t="e">
        <f>MAX($A$94:A502)+COUNTIF(G503:N503,$E$74)+AND(G503=$N$72,OR(H503="Barrage",H503="16mi",H503="8vi",H503="4ti",H503="32mi",H503="Semifinali",H503="Finale"))</f>
        <v>#REF!</v>
      </c>
      <c r="B503" s="58" t="e">
        <f>MAX($B$94:B502)+COUNTIF(G503:N503,$E$57)+AND(G503=$N$55,OR(H503="Barrage",H503="16mi",H503="8vi",H503="4ti",H503="32mi",H503="Semifinali",H503="Finale"))</f>
        <v>#REF!</v>
      </c>
      <c r="C503" s="73" t="e">
        <f>MAX($C$94:C502)+COUNTIF(G503:N503,$E$40)+AND(G503=$N$38,OR(H503="Barrage",H503="16mi",H503="8vi",H503="4ti",H503="32mi",H503="Semifinali",H503="Finale"))</f>
        <v>#REF!</v>
      </c>
      <c r="D503" s="73" t="e">
        <f>MAX($D$94:D502)+COUNTIF(G503:N503,$E$23)+AND(G503=$N$21,OR(H503="Barrage",H503="16mi",H503="8vi",H503="4ti",H503="32mi",H503="Semifinali",H503="Finale"))</f>
        <v>#REF!</v>
      </c>
      <c r="E503" s="73" t="e">
        <f>MAX($E$94:E502)+COUNTIF(G503:N503,$E$6)+AND(G503=$N$4,OR(H503="Barrage",H503="16mi",H503="8vi",H503="4ti",H503="32mi",H503="Semifinali",H503="Finale"))</f>
        <v>#REF!</v>
      </c>
      <c r="F503" s="58" t="str">
        <f t="shared" si="22"/>
        <v>Turno 8</v>
      </c>
      <c r="G503" s="72" t="e">
        <f>#REF!</f>
        <v>#REF!</v>
      </c>
      <c r="H503" s="60"/>
      <c r="I503" s="60">
        <v>2</v>
      </c>
      <c r="J503" s="66"/>
      <c r="K503" s="66"/>
      <c r="L503" s="66"/>
      <c r="M503" s="66"/>
      <c r="N503" s="66"/>
    </row>
    <row r="504" spans="1:14">
      <c r="A504" s="58" t="e">
        <f>MAX($A$94:A503)+COUNTIF(G504:N504,$E$74)+AND(G504=$N$72,OR(H504="Barrage",H504="16mi",H504="8vi",H504="4ti",H504="32mi",H504="Semifinali",H504="Finale"))</f>
        <v>#REF!</v>
      </c>
      <c r="B504" s="58" t="e">
        <f>MAX($B$94:B503)+COUNTIF(G504:N504,$E$57)+AND(G504=$N$55,OR(H504="Barrage",H504="16mi",H504="8vi",H504="4ti",H504="32mi",H504="Semifinali",H504="Finale"))</f>
        <v>#REF!</v>
      </c>
      <c r="C504" s="73" t="e">
        <f>MAX($C$94:C503)+COUNTIF(G504:N504,$E$40)+AND(G504=$N$38,OR(H504="Barrage",H504="16mi",H504="8vi",H504="4ti",H504="32mi",H504="Semifinali",H504="Finale"))</f>
        <v>#REF!</v>
      </c>
      <c r="D504" s="73" t="e">
        <f>MAX($D$94:D503)+COUNTIF(G504:N504,$E$23)+AND(G504=$N$21,OR(H504="Barrage",H504="16mi",H504="8vi",H504="4ti",H504="32mi",H504="Semifinali",H504="Finale"))</f>
        <v>#REF!</v>
      </c>
      <c r="E504" s="73" t="e">
        <f>MAX($E$94:E503)+COUNTIF(G504:N504,$E$6)+AND(G504=$N$4,OR(H504="Barrage",H504="16mi",H504="8vi",H504="4ti",H504="32mi",H504="Semifinali",H504="Finale"))</f>
        <v>#REF!</v>
      </c>
      <c r="F504" s="58" t="str">
        <f t="shared" si="22"/>
        <v>Turno 8</v>
      </c>
      <c r="G504" s="72" t="e">
        <f>#REF!</f>
        <v>#REF!</v>
      </c>
      <c r="H504" s="60"/>
      <c r="I504" s="60">
        <v>3</v>
      </c>
      <c r="J504" s="66"/>
      <c r="K504" s="66"/>
      <c r="L504" s="66"/>
      <c r="M504" s="66"/>
      <c r="N504" s="66"/>
    </row>
    <row r="505" spans="1:14">
      <c r="A505" s="58" t="e">
        <f>MAX($A$94:A504)+COUNTIF(G505:N505,$E$74)+AND(G505=$N$72,OR(H505="Barrage",H505="16mi",H505="8vi",H505="4ti",H505="32mi",H505="Semifinali",H505="Finale"))</f>
        <v>#REF!</v>
      </c>
      <c r="B505" s="58" t="e">
        <f>MAX($B$94:B504)+COUNTIF(G505:N505,$E$57)+AND(G505=$N$55,OR(H505="Barrage",H505="16mi",H505="8vi",H505="4ti",H505="32mi",H505="Semifinali",H505="Finale"))</f>
        <v>#REF!</v>
      </c>
      <c r="C505" s="73" t="e">
        <f>MAX($C$94:C504)+COUNTIF(G505:N505,$E$40)+AND(G505=$N$38,OR(H505="Barrage",H505="16mi",H505="8vi",H505="4ti",H505="32mi",H505="Semifinali",H505="Finale"))</f>
        <v>#REF!</v>
      </c>
      <c r="D505" s="73" t="e">
        <f>MAX($D$94:D504)+COUNTIF(G505:N505,$E$23)+AND(G505=$N$21,OR(H505="Barrage",H505="16mi",H505="8vi",H505="4ti",H505="32mi",H505="Semifinali",H505="Finale"))</f>
        <v>#REF!</v>
      </c>
      <c r="E505" s="73" t="e">
        <f>MAX($E$94:E504)+COUNTIF(G505:N505,$E$6)+AND(G505=$N$4,OR(H505="Barrage",H505="16mi",H505="8vi",H505="4ti",H505="32mi",H505="Semifinali",H505="Finale"))</f>
        <v>#REF!</v>
      </c>
      <c r="F505" s="58" t="str">
        <f t="shared" si="22"/>
        <v>Turno 8</v>
      </c>
      <c r="G505" s="72" t="e">
        <f>#REF!</f>
        <v>#REF!</v>
      </c>
      <c r="H505" s="60"/>
      <c r="I505" s="60">
        <v>4</v>
      </c>
      <c r="J505" s="66"/>
      <c r="K505" s="66"/>
      <c r="L505" s="66"/>
      <c r="M505" s="66"/>
      <c r="N505" s="66"/>
    </row>
    <row r="506" spans="1:14">
      <c r="A506" s="58" t="e">
        <f>MAX($A$94:A505)+COUNTIF(G506:N506,$E$74)+AND(G506=$N$72,OR(H506="Barrage",H506="16mi",H506="8vi",H506="4ti",H506="32mi",H506="Semifinali",H506="Finale"))</f>
        <v>#REF!</v>
      </c>
      <c r="B506" s="58" t="e">
        <f>MAX($B$94:B505)+COUNTIF(G506:N506,$E$57)+AND(G506=$N$55,OR(H506="Barrage",H506="16mi",H506="8vi",H506="4ti",H506="32mi",H506="Semifinali",H506="Finale"))</f>
        <v>#REF!</v>
      </c>
      <c r="C506" s="73" t="e">
        <f>MAX($C$94:C505)+COUNTIF(G506:N506,$E$40)+AND(G506=$N$38,OR(H506="Barrage",H506="16mi",H506="8vi",H506="4ti",H506="32mi",H506="Semifinali",H506="Finale"))</f>
        <v>#REF!</v>
      </c>
      <c r="D506" s="73" t="e">
        <f>MAX($D$94:D505)+COUNTIF(G506:N506,$E$23)+AND(G506=$N$21,OR(H506="Barrage",H506="16mi",H506="8vi",H506="4ti",H506="32mi",H506="Semifinali",H506="Finale"))</f>
        <v>#REF!</v>
      </c>
      <c r="E506" s="73" t="e">
        <f>MAX($E$94:E505)+COUNTIF(G506:N506,$E$6)+AND(G506=$N$4,OR(H506="Barrage",H506="16mi",H506="8vi",H506="4ti",H506="32mi",H506="Semifinali",H506="Finale"))</f>
        <v>#REF!</v>
      </c>
      <c r="F506" s="58" t="str">
        <f t="shared" si="22"/>
        <v>Turno 8</v>
      </c>
      <c r="G506" s="72" t="e">
        <f>#REF!</f>
        <v>#REF!</v>
      </c>
      <c r="H506" s="60"/>
      <c r="I506" s="60">
        <v>5</v>
      </c>
      <c r="J506" s="66"/>
      <c r="K506" s="66"/>
      <c r="L506" s="66"/>
      <c r="M506" s="66"/>
      <c r="N506" s="66"/>
    </row>
    <row r="507" spans="1:14">
      <c r="A507" s="58" t="e">
        <f>MAX($A$94:A506)+COUNTIF(G507:N507,$E$74)+AND(G507=$N$72,OR(H507="Barrage",H507="16mi",H507="8vi",H507="4ti",H507="32mi",H507="Semifinali",H507="Finale"))</f>
        <v>#REF!</v>
      </c>
      <c r="B507" s="58" t="e">
        <f>MAX($B$94:B506)+COUNTIF(G507:N507,$E$57)+AND(G507=$N$55,OR(H507="Barrage",H507="16mi",H507="8vi",H507="4ti",H507="32mi",H507="Semifinali",H507="Finale"))</f>
        <v>#REF!</v>
      </c>
      <c r="C507" s="73" t="e">
        <f>MAX($C$94:C506)+COUNTIF(G507:N507,$E$40)+AND(G507=$N$38,OR(H507="Barrage",H507="16mi",H507="8vi",H507="4ti",H507="32mi",H507="Semifinali",H507="Finale"))</f>
        <v>#REF!</v>
      </c>
      <c r="D507" s="73" t="e">
        <f>MAX($D$94:D506)+COUNTIF(G507:N507,$E$23)+AND(G507=$N$21,OR(H507="Barrage",H507="16mi",H507="8vi",H507="4ti",H507="32mi",H507="Semifinali",H507="Finale"))</f>
        <v>#REF!</v>
      </c>
      <c r="E507" s="73" t="e">
        <f>MAX($E$94:E506)+COUNTIF(G507:N507,$E$6)+AND(G507=$N$4,OR(H507="Barrage",H507="16mi",H507="8vi",H507="4ti",H507="32mi",H507="Semifinali",H507="Finale"))</f>
        <v>#REF!</v>
      </c>
      <c r="F507" s="58" t="str">
        <f t="shared" si="22"/>
        <v>Turno 8</v>
      </c>
      <c r="G507" s="72" t="e">
        <f>#REF!</f>
        <v>#REF!</v>
      </c>
      <c r="H507" s="60"/>
      <c r="I507" s="60">
        <v>6</v>
      </c>
      <c r="J507" s="66"/>
      <c r="K507" s="66"/>
      <c r="L507" s="66"/>
      <c r="M507" s="66"/>
      <c r="N507" s="66"/>
    </row>
    <row r="508" spans="1:14">
      <c r="A508" s="58" t="e">
        <f>MAX($A$94:A507)+COUNTIF(G508:N508,$E$74)+AND(G508=$N$72,OR(H508="Barrage",H508="16mi",H508="8vi",H508="4ti",H508="32mi",H508="Semifinali",H508="Finale"))</f>
        <v>#REF!</v>
      </c>
      <c r="B508" s="58" t="e">
        <f>MAX($B$94:B507)+COUNTIF(G508:N508,$E$57)+AND(G508=$N$55,OR(H508="Barrage",H508="16mi",H508="8vi",H508="4ti",H508="32mi",H508="Semifinali",H508="Finale"))</f>
        <v>#REF!</v>
      </c>
      <c r="C508" s="73" t="e">
        <f>MAX($C$94:C507)+COUNTIF(G508:N508,$E$40)+AND(G508=$N$38,OR(H508="Barrage",H508="16mi",H508="8vi",H508="4ti",H508="32mi",H508="Semifinali",H508="Finale"))</f>
        <v>#REF!</v>
      </c>
      <c r="D508" s="73" t="e">
        <f>MAX($D$94:D507)+COUNTIF(G508:N508,$E$23)+AND(G508=$N$21,OR(H508="Barrage",H508="16mi",H508="8vi",H508="4ti",H508="32mi",H508="Semifinali",H508="Finale"))</f>
        <v>#REF!</v>
      </c>
      <c r="E508" s="73" t="e">
        <f>MAX($E$94:E507)+COUNTIF(G508:N508,$E$6)+AND(G508=$N$4,OR(H508="Barrage",H508="16mi",H508="8vi",H508="4ti",H508="32mi",H508="Semifinali",H508="Finale"))</f>
        <v>#REF!</v>
      </c>
      <c r="F508" s="58" t="str">
        <f t="shared" si="22"/>
        <v>Turno 8</v>
      </c>
      <c r="G508" s="72" t="e">
        <f>#REF!</f>
        <v>#REF!</v>
      </c>
      <c r="H508" s="60"/>
      <c r="I508" s="60">
        <v>7</v>
      </c>
      <c r="J508" s="66"/>
      <c r="K508" s="66"/>
      <c r="L508" s="66"/>
      <c r="M508" s="66"/>
      <c r="N508" s="66"/>
    </row>
    <row r="509" spans="1:14">
      <c r="A509" s="58" t="e">
        <f>MAX($A$94:A508)+COUNTIF(G509:N509,$E$74)+AND(G509=$N$72,OR(H509="Barrage",H509="16mi",H509="8vi",H509="4ti",H509="32mi",H509="Semifinali",H509="Finale"))</f>
        <v>#REF!</v>
      </c>
      <c r="B509" s="58" t="e">
        <f>MAX($B$94:B508)+COUNTIF(G509:N509,$E$57)+AND(G509=$N$55,OR(H509="Barrage",H509="16mi",H509="8vi",H509="4ti",H509="32mi",H509="Semifinali",H509="Finale"))</f>
        <v>#REF!</v>
      </c>
      <c r="C509" s="73" t="e">
        <f>MAX($C$94:C508)+COUNTIF(G509:N509,$E$40)+AND(G509=$N$38,OR(H509="Barrage",H509="16mi",H509="8vi",H509="4ti",H509="32mi",H509="Semifinali",H509="Finale"))</f>
        <v>#REF!</v>
      </c>
      <c r="D509" s="73" t="e">
        <f>MAX($D$94:D508)+COUNTIF(G509:N509,$E$23)+AND(G509=$N$21,OR(H509="Barrage",H509="16mi",H509="8vi",H509="4ti",H509="32mi",H509="Semifinali",H509="Finale"))</f>
        <v>#REF!</v>
      </c>
      <c r="E509" s="73" t="e">
        <f>MAX($E$94:E508)+COUNTIF(G509:N509,$E$6)+AND(G509=$N$4,OR(H509="Barrage",H509="16mi",H509="8vi",H509="4ti",H509="32mi",H509="Semifinali",H509="Finale"))</f>
        <v>#REF!</v>
      </c>
      <c r="F509" s="58" t="str">
        <f t="shared" si="22"/>
        <v>Turno 8</v>
      </c>
      <c r="G509" s="72" t="e">
        <f>#REF!</f>
        <v>#REF!</v>
      </c>
      <c r="H509" s="60"/>
      <c r="I509" s="60">
        <v>8</v>
      </c>
      <c r="J509" s="66"/>
      <c r="K509" s="66"/>
      <c r="L509" s="66"/>
      <c r="M509" s="66"/>
      <c r="N509" s="66"/>
    </row>
    <row r="510" spans="1:14">
      <c r="A510" s="58" t="e">
        <f>MAX($A$94:A509)+COUNTIF(G510:N510,$E$74)+AND(G510=$N$72,OR(H510="Barrage",H510="16mi",H510="8vi",H510="4ti",H510="32mi",H510="Semifinali",H510="Finale"))</f>
        <v>#REF!</v>
      </c>
      <c r="B510" s="58" t="e">
        <f>MAX($B$94:B509)+COUNTIF(G510:N510,$E$57)+AND(G510=$N$55,OR(H510="Barrage",H510="16mi",H510="8vi",H510="4ti",H510="32mi",H510="Semifinali",H510="Finale"))</f>
        <v>#REF!</v>
      </c>
      <c r="C510" s="73" t="e">
        <f>MAX($C$94:C509)+COUNTIF(G510:N510,$E$40)+AND(G510=$N$38,OR(H510="Barrage",H510="16mi",H510="8vi",H510="4ti",H510="32mi",H510="Semifinali",H510="Finale"))</f>
        <v>#REF!</v>
      </c>
      <c r="D510" s="73" t="e">
        <f>MAX($D$94:D509)+COUNTIF(G510:N510,$E$23)+AND(G510=$N$21,OR(H510="Barrage",H510="16mi",H510="8vi",H510="4ti",H510="32mi",H510="Semifinali",H510="Finale"))</f>
        <v>#REF!</v>
      </c>
      <c r="E510" s="73" t="e">
        <f>MAX($E$94:E509)+COUNTIF(G510:N510,$E$6)+AND(G510=$N$4,OR(H510="Barrage",H510="16mi",H510="8vi",H510="4ti",H510="32mi",H510="Semifinali",H510="Finale"))</f>
        <v>#REF!</v>
      </c>
      <c r="F510" s="58" t="str">
        <f t="shared" si="22"/>
        <v>Turno 8</v>
      </c>
      <c r="G510" s="61" t="e">
        <f>#REF!</f>
        <v>#REF!</v>
      </c>
      <c r="H510" s="67" t="s">
        <v>609</v>
      </c>
      <c r="I510" s="60">
        <v>9</v>
      </c>
      <c r="J510" s="66"/>
      <c r="K510" s="66"/>
      <c r="L510" s="66"/>
      <c r="M510" s="66"/>
      <c r="N510" s="66"/>
    </row>
    <row r="511" spans="1:14">
      <c r="A511" s="58" t="e">
        <f>MAX($A$94:A510)+COUNTIF(G511:N511,$E$74)+AND(G511=$N$72,OR(H511="Barrage",H511="16mi",H511="8vi",H511="4ti",H511="32mi",H511="Semifinali",H511="Finale"))</f>
        <v>#REF!</v>
      </c>
      <c r="B511" s="58" t="e">
        <f>MAX($B$94:B510)+COUNTIF(G511:N511,$E$57)+AND(G511=$N$55,OR(H511="Barrage",H511="16mi",H511="8vi",H511="4ti",H511="32mi",H511="Semifinali",H511="Finale"))</f>
        <v>#REF!</v>
      </c>
      <c r="C511" s="73" t="e">
        <f>MAX($C$94:C510)+COUNTIF(G511:N511,$E$40)+AND(G511=$N$38,OR(H511="Barrage",H511="16mi",H511="8vi",H511="4ti",H511="32mi",H511="Semifinali",H511="Finale"))</f>
        <v>#REF!</v>
      </c>
      <c r="D511" s="73" t="e">
        <f>MAX($D$94:D510)+COUNTIF(G511:N511,$E$23)+AND(G511=$N$21,OR(H511="Barrage",H511="16mi",H511="8vi",H511="4ti",H511="32mi",H511="Semifinali",H511="Finale"))</f>
        <v>#REF!</v>
      </c>
      <c r="E511" s="73" t="e">
        <f>MAX($E$94:E510)+COUNTIF(G511:N511,$E$6)+AND(G511=$N$4,OR(H511="Barrage",H511="16mi",H511="8vi",H511="4ti",H511="32mi",H511="Semifinali",H511="Finale"))</f>
        <v>#REF!</v>
      </c>
      <c r="F511" s="58" t="str">
        <f t="shared" si="22"/>
        <v>Turno 8</v>
      </c>
      <c r="G511" s="61" t="e">
        <f>#REF!</f>
        <v>#REF!</v>
      </c>
      <c r="H511" s="67"/>
      <c r="I511" s="60">
        <v>10</v>
      </c>
      <c r="J511" s="66"/>
      <c r="K511" s="66"/>
      <c r="L511" s="66"/>
      <c r="M511" s="66"/>
      <c r="N511" s="66"/>
    </row>
    <row r="512" spans="1:14">
      <c r="A512" s="58" t="e">
        <f>MAX($A$94:A511)+COUNTIF(G512:N512,$E$74)+AND(G512=$N$72,OR(H512="Barrage",H512="16mi",H512="8vi",H512="4ti",H512="32mi",H512="Semifinali",H512="Finale"))</f>
        <v>#REF!</v>
      </c>
      <c r="B512" s="58" t="e">
        <f>MAX($B$94:B511)+COUNTIF(G512:N512,$E$57)+AND(G512=$N$55,OR(H512="Barrage",H512="16mi",H512="8vi",H512="4ti",H512="32mi",H512="Semifinali",H512="Finale"))</f>
        <v>#REF!</v>
      </c>
      <c r="C512" s="73" t="e">
        <f>MAX($C$94:C511)+COUNTIF(G512:N512,$E$40)+AND(G512=$N$38,OR(H512="Barrage",H512="16mi",H512="8vi",H512="4ti",H512="32mi",H512="Semifinali",H512="Finale"))</f>
        <v>#REF!</v>
      </c>
      <c r="D512" s="73" t="e">
        <f>MAX($D$94:D511)+COUNTIF(G512:N512,$E$23)+AND(G512=$N$21,OR(H512="Barrage",H512="16mi",H512="8vi",H512="4ti",H512="32mi",H512="Semifinali",H512="Finale"))</f>
        <v>#REF!</v>
      </c>
      <c r="E512" s="73" t="e">
        <f>MAX($E$94:E511)+COUNTIF(G512:N512,$E$6)+AND(G512=$N$4,OR(H512="Barrage",H512="16mi",H512="8vi",H512="4ti",H512="32mi",H512="Semifinali",H512="Finale"))</f>
        <v>#REF!</v>
      </c>
      <c r="F512" s="58" t="str">
        <f t="shared" si="22"/>
        <v>Turno 8</v>
      </c>
      <c r="G512" s="61" t="e">
        <f>#REF!</f>
        <v>#REF!</v>
      </c>
      <c r="H512" s="67"/>
      <c r="I512" s="60">
        <v>11</v>
      </c>
      <c r="J512" s="66"/>
      <c r="K512" s="66"/>
      <c r="L512" s="66"/>
      <c r="M512" s="66"/>
      <c r="N512" s="66"/>
    </row>
    <row r="513" spans="1:14">
      <c r="A513" s="58" t="e">
        <f>MAX($A$94:A512)+COUNTIF(G513:N513,$E$74)+AND(G513=$N$72,OR(H513="Barrage",H513="16mi",H513="8vi",H513="4ti",H513="32mi",H513="Semifinali",H513="Finale"))</f>
        <v>#REF!</v>
      </c>
      <c r="B513" s="58" t="e">
        <f>MAX($B$94:B512)+COUNTIF(G513:N513,$E$57)+AND(G513=$N$55,OR(H513="Barrage",H513="16mi",H513="8vi",H513="4ti",H513="32mi",H513="Semifinali",H513="Finale"))</f>
        <v>#REF!</v>
      </c>
      <c r="C513" s="73" t="e">
        <f>MAX($C$94:C512)+COUNTIF(G513:N513,$E$40)+AND(G513=$N$38,OR(H513="Barrage",H513="16mi",H513="8vi",H513="4ti",H513="32mi",H513="Semifinali",H513="Finale"))</f>
        <v>#REF!</v>
      </c>
      <c r="D513" s="73" t="e">
        <f>MAX($D$94:D512)+COUNTIF(G513:N513,$E$23)+AND(G513=$N$21,OR(H513="Barrage",H513="16mi",H513="8vi",H513="4ti",H513="32mi",H513="Semifinali",H513="Finale"))</f>
        <v>#REF!</v>
      </c>
      <c r="E513" s="73" t="e">
        <f>MAX($E$94:E512)+COUNTIF(G513:N513,$E$6)+AND(G513=$N$4,OR(H513="Barrage",H513="16mi",H513="8vi",H513="4ti",H513="32mi",H513="Semifinali",H513="Finale"))</f>
        <v>#REF!</v>
      </c>
      <c r="F513" s="58" t="str">
        <f t="shared" si="22"/>
        <v>Turno 8</v>
      </c>
      <c r="G513" s="61" t="e">
        <f>#REF!</f>
        <v>#REF!</v>
      </c>
      <c r="H513" s="67"/>
      <c r="I513" s="60">
        <v>12</v>
      </c>
      <c r="J513" s="66"/>
      <c r="K513" s="66"/>
      <c r="L513" s="66"/>
      <c r="M513" s="66"/>
      <c r="N513" s="66"/>
    </row>
    <row r="514" spans="1:14">
      <c r="A514" s="58" t="e">
        <f>MAX($A$94:A513)+COUNTIF(G514:N514,$E$74)+AND(G514=$N$72,OR(H514="Barrage",H514="16mi",H514="8vi",H514="4ti",H514="32mi",H514="Semifinali",H514="Finale"))</f>
        <v>#REF!</v>
      </c>
      <c r="B514" s="58" t="e">
        <f>MAX($B$94:B513)+COUNTIF(G514:N514,$E$57)+AND(G514=$N$55,OR(H514="Barrage",H514="16mi",H514="8vi",H514="4ti",H514="32mi",H514="Semifinali",H514="Finale"))</f>
        <v>#REF!</v>
      </c>
      <c r="C514" s="73" t="e">
        <f>MAX($C$94:C513)+COUNTIF(G514:N514,$E$40)+AND(G514=$N$38,OR(H514="Barrage",H514="16mi",H514="8vi",H514="4ti",H514="32mi",H514="Semifinali",H514="Finale"))</f>
        <v>#REF!</v>
      </c>
      <c r="D514" s="73" t="e">
        <f>MAX($D$94:D513)+COUNTIF(G514:N514,$E$23)+AND(G514=$N$21,OR(H514="Barrage",H514="16mi",H514="8vi",H514="4ti",H514="32mi",H514="Semifinali",H514="Finale"))</f>
        <v>#REF!</v>
      </c>
      <c r="E514" s="73" t="e">
        <f>MAX($E$94:E513)+COUNTIF(G514:N514,$E$6)+AND(G514=$N$4,OR(H514="Barrage",H514="16mi",H514="8vi",H514="4ti",H514="32mi",H514="Semifinali",H514="Finale"))</f>
        <v>#REF!</v>
      </c>
      <c r="F514" s="58" t="str">
        <f t="shared" si="22"/>
        <v>Turno 8</v>
      </c>
      <c r="G514" s="61" t="e">
        <f>#REF!</f>
        <v>#REF!</v>
      </c>
      <c r="H514" s="67"/>
      <c r="I514" s="60">
        <v>13</v>
      </c>
      <c r="J514" s="66"/>
      <c r="K514" s="66"/>
      <c r="L514" s="66"/>
      <c r="M514" s="66"/>
      <c r="N514" s="66"/>
    </row>
    <row r="515" spans="1:14">
      <c r="A515" s="58" t="e">
        <f>MAX($A$94:A514)+COUNTIF(G515:N515,$E$74)+AND(G515=$N$72,OR(H515="Barrage",H515="16mi",H515="8vi",H515="4ti",H515="32mi",H515="Semifinali",H515="Finale"))</f>
        <v>#REF!</v>
      </c>
      <c r="B515" s="58" t="e">
        <f>MAX($B$94:B514)+COUNTIF(G515:N515,$E$57)+AND(G515=$N$55,OR(H515="Barrage",H515="16mi",H515="8vi",H515="4ti",H515="32mi",H515="Semifinali",H515="Finale"))</f>
        <v>#REF!</v>
      </c>
      <c r="C515" s="73" t="e">
        <f>MAX($C$94:C514)+COUNTIF(G515:N515,$E$40)+AND(G515=$N$38,OR(H515="Barrage",H515="16mi",H515="8vi",H515="4ti",H515="32mi",H515="Semifinali",H515="Finale"))</f>
        <v>#REF!</v>
      </c>
      <c r="D515" s="73" t="e">
        <f>MAX($D$94:D514)+COUNTIF(G515:N515,$E$23)+AND(G515=$N$21,OR(H515="Barrage",H515="16mi",H515="8vi",H515="4ti",H515="32mi",H515="Semifinali",H515="Finale"))</f>
        <v>#REF!</v>
      </c>
      <c r="E515" s="73" t="e">
        <f>MAX($E$94:E514)+COUNTIF(G515:N515,$E$6)+AND(G515=$N$4,OR(H515="Barrage",H515="16mi",H515="8vi",H515="4ti",H515="32mi",H515="Semifinali",H515="Finale"))</f>
        <v>#REF!</v>
      </c>
      <c r="F515" s="58" t="str">
        <f t="shared" si="22"/>
        <v>Turno 8</v>
      </c>
      <c r="G515" s="61" t="e">
        <f>#REF!</f>
        <v>#REF!</v>
      </c>
      <c r="H515" s="67"/>
      <c r="I515" s="60">
        <v>14</v>
      </c>
      <c r="J515" s="66"/>
      <c r="K515" s="66"/>
      <c r="L515" s="66"/>
      <c r="M515" s="66"/>
      <c r="N515" s="66"/>
    </row>
    <row r="516" spans="1:14">
      <c r="A516" s="58" t="e">
        <f>MAX($A$94:A515)+COUNTIF(G516:N516,$E$74)+AND(G516=$N$72,OR(H516="Barrage",H516="16mi",H516="8vi",H516="4ti",H516="32mi",H516="Semifinali",H516="Finale"))</f>
        <v>#REF!</v>
      </c>
      <c r="B516" s="58" t="e">
        <f>MAX($B$94:B515)+COUNTIF(G516:N516,$E$57)+AND(G516=$N$55,OR(H516="Barrage",H516="16mi",H516="8vi",H516="4ti",H516="32mi",H516="Semifinali",H516="Finale"))</f>
        <v>#REF!</v>
      </c>
      <c r="C516" s="73" t="e">
        <f>MAX($C$94:C515)+COUNTIF(G516:N516,$E$40)+AND(G516=$N$38,OR(H516="Barrage",H516="16mi",H516="8vi",H516="4ti",H516="32mi",H516="Semifinali",H516="Finale"))</f>
        <v>#REF!</v>
      </c>
      <c r="D516" s="73" t="e">
        <f>MAX($D$94:D515)+COUNTIF(G516:N516,$E$23)+AND(G516=$N$21,OR(H516="Barrage",H516="16mi",H516="8vi",H516="4ti",H516="32mi",H516="Semifinali",H516="Finale"))</f>
        <v>#REF!</v>
      </c>
      <c r="E516" s="73" t="e">
        <f>MAX($E$94:E515)+COUNTIF(G516:N516,$E$6)+AND(G516=$N$4,OR(H516="Barrage",H516="16mi",H516="8vi",H516="4ti",H516="32mi",H516="Semifinali",H516="Finale"))</f>
        <v>#REF!</v>
      </c>
      <c r="F516" s="58" t="str">
        <f t="shared" si="22"/>
        <v>Turno 8</v>
      </c>
      <c r="G516" s="61" t="e">
        <f>#REF!</f>
        <v>#REF!</v>
      </c>
      <c r="H516" s="67"/>
      <c r="I516" s="60">
        <v>15</v>
      </c>
      <c r="J516" s="66"/>
      <c r="K516" s="66"/>
      <c r="L516" s="66"/>
      <c r="M516" s="66"/>
      <c r="N516" s="66"/>
    </row>
    <row r="517" spans="1:14">
      <c r="A517" s="58" t="e">
        <f>MAX($A$94:A516)+COUNTIF(G517:N517,$E$74)+AND(G517=$N$72,OR(H517="Barrage",H517="16mi",H517="8vi",H517="4ti",H517="32mi",H517="Semifinali",H517="Finale"))</f>
        <v>#REF!</v>
      </c>
      <c r="B517" s="58" t="e">
        <f>MAX($B$94:B516)+COUNTIF(G517:N517,$E$57)+AND(G517=$N$55,OR(H517="Barrage",H517="16mi",H517="8vi",H517="4ti",H517="32mi",H517="Semifinali",H517="Finale"))</f>
        <v>#REF!</v>
      </c>
      <c r="C517" s="73" t="e">
        <f>MAX($C$94:C516)+COUNTIF(G517:N517,$E$40)+AND(G517=$N$38,OR(H517="Barrage",H517="16mi",H517="8vi",H517="4ti",H517="32mi",H517="Semifinali",H517="Finale"))</f>
        <v>#REF!</v>
      </c>
      <c r="D517" s="73" t="e">
        <f>MAX($D$94:D516)+COUNTIF(G517:N517,$E$23)+AND(G517=$N$21,OR(H517="Barrage",H517="16mi",H517="8vi",H517="4ti",H517="32mi",H517="Semifinali",H517="Finale"))</f>
        <v>#REF!</v>
      </c>
      <c r="E517" s="73" t="e">
        <f>MAX($E$94:E516)+COUNTIF(G517:N517,$E$6)+AND(G517=$N$4,OR(H517="Barrage",H517="16mi",H517="8vi",H517="4ti",H517="32mi",H517="Semifinali",H517="Finale"))</f>
        <v>#REF!</v>
      </c>
      <c r="F517" s="58" t="str">
        <f t="shared" si="22"/>
        <v>Turno 8</v>
      </c>
      <c r="G517" s="61" t="e">
        <f>#REF!</f>
        <v>#REF!</v>
      </c>
      <c r="H517" s="67"/>
      <c r="I517" s="60">
        <v>16</v>
      </c>
      <c r="J517" s="66"/>
      <c r="K517" s="66"/>
      <c r="L517" s="66"/>
      <c r="M517" s="66"/>
      <c r="N517" s="66"/>
    </row>
    <row r="518" spans="1:14">
      <c r="A518" s="58" t="e">
        <f>MAX($A$94:A517)+COUNTIF(G518:N518,$E$74)+AND(G518=$N$72,OR(H518="Barrage",H518="16mi",H518="8vi",H518="4ti",H518="32mi",H518="Semifinali",H518="Finale"))</f>
        <v>#REF!</v>
      </c>
      <c r="B518" s="58" t="e">
        <f>MAX($B$94:B517)+COUNTIF(G518:N518,$E$57)+AND(G518=$N$55,OR(H518="Barrage",H518="16mi",H518="8vi",H518="4ti",H518="32mi",H518="Semifinali",H518="Finale"))</f>
        <v>#REF!</v>
      </c>
      <c r="C518" s="73" t="e">
        <f>MAX($C$94:C517)+COUNTIF(G518:N518,$E$40)+AND(G518=$N$38,OR(H518="Barrage",H518="16mi",H518="8vi",H518="4ti",H518="32mi",H518="Semifinali",H518="Finale"))</f>
        <v>#REF!</v>
      </c>
      <c r="D518" s="73" t="e">
        <f>MAX($D$94:D517)+COUNTIF(G518:N518,$E$23)+AND(G518=$N$21,OR(H518="Barrage",H518="16mi",H518="8vi",H518="4ti",H518="32mi",H518="Semifinali",H518="Finale"))</f>
        <v>#REF!</v>
      </c>
      <c r="E518" s="73" t="e">
        <f>MAX($E$94:E517)+COUNTIF(G518:N518,$E$6)+AND(G518=$N$4,OR(H518="Barrage",H518="16mi",H518="8vi",H518="4ti",H518="32mi",H518="Semifinali",H518="Finale"))</f>
        <v>#REF!</v>
      </c>
      <c r="F518" s="58" t="str">
        <f t="shared" si="22"/>
        <v>Turno 8</v>
      </c>
      <c r="G518" s="61" t="e">
        <f>#REF!</f>
        <v>#REF!</v>
      </c>
      <c r="H518" s="67"/>
      <c r="I518" s="60">
        <v>17</v>
      </c>
      <c r="J518" s="66"/>
      <c r="K518" s="66"/>
      <c r="L518" s="66"/>
      <c r="M518" s="66"/>
      <c r="N518" s="66"/>
    </row>
    <row r="519" spans="1:14">
      <c r="A519" s="58" t="e">
        <f>MAX($A$94:A518)+COUNTIF(G519:N519,$E$74)+AND(G519=$N$72,OR(H519="Barrage",H519="16mi",H519="8vi",H519="4ti",H519="32mi",H519="Semifinali",H519="Finale"))</f>
        <v>#REF!</v>
      </c>
      <c r="B519" s="58" t="e">
        <f>MAX($B$94:B518)+COUNTIF(G519:N519,$E$57)+AND(G519=$N$55,OR(H519="Barrage",H519="16mi",H519="8vi",H519="4ti",H519="32mi",H519="Semifinali",H519="Finale"))</f>
        <v>#REF!</v>
      </c>
      <c r="C519" s="73" t="e">
        <f>MAX($C$94:C518)+COUNTIF(G519:N519,$E$40)+AND(G519=$N$38,OR(H519="Barrage",H519="16mi",H519="8vi",H519="4ti",H519="32mi",H519="Semifinali",H519="Finale"))</f>
        <v>#REF!</v>
      </c>
      <c r="D519" s="73" t="e">
        <f>MAX($D$94:D518)+COUNTIF(G519:N519,$E$23)+AND(G519=$N$21,OR(H519="Barrage",H519="16mi",H519="8vi",H519="4ti",H519="32mi",H519="Semifinali",H519="Finale"))</f>
        <v>#REF!</v>
      </c>
      <c r="E519" s="73" t="e">
        <f>MAX($E$94:E518)+COUNTIF(G519:N519,$E$6)+AND(G519=$N$4,OR(H519="Barrage",H519="16mi",H519="8vi",H519="4ti",H519="32mi",H519="Semifinali",H519="Finale"))</f>
        <v>#REF!</v>
      </c>
      <c r="F519" s="58" t="str">
        <f t="shared" si="22"/>
        <v>Turno 8</v>
      </c>
      <c r="G519" s="61" t="e">
        <f>#REF!</f>
        <v>#REF!</v>
      </c>
      <c r="H519" s="67"/>
      <c r="I519" s="60">
        <v>18</v>
      </c>
      <c r="J519" s="66"/>
      <c r="K519" s="66"/>
      <c r="L519" s="66"/>
      <c r="M519" s="66"/>
      <c r="N519" s="66"/>
    </row>
    <row r="520" spans="1:14">
      <c r="A520" s="58" t="e">
        <f>MAX($A$94:A519)+COUNTIF(G520:N520,$E$74)+AND(G520=$N$72,OR(H520="Barrage",H520="16mi",H520="8vi",H520="4ti",H520="32mi",H520="Semifinali",H520="Finale"))</f>
        <v>#REF!</v>
      </c>
      <c r="B520" s="58" t="e">
        <f>MAX($B$94:B519)+COUNTIF(G520:N520,$E$57)+AND(G520=$N$55,OR(H520="Barrage",H520="16mi",H520="8vi",H520="4ti",H520="32mi",H520="Semifinali",H520="Finale"))</f>
        <v>#REF!</v>
      </c>
      <c r="C520" s="73" t="e">
        <f>MAX($C$94:C519)+COUNTIF(G520:N520,$E$40)+AND(G520=$N$38,OR(H520="Barrage",H520="16mi",H520="8vi",H520="4ti",H520="32mi",H520="Semifinali",H520="Finale"))</f>
        <v>#REF!</v>
      </c>
      <c r="D520" s="73" t="e">
        <f>MAX($D$94:D519)+COUNTIF(G520:N520,$E$23)+AND(G520=$N$21,OR(H520="Barrage",H520="16mi",H520="8vi",H520="4ti",H520="32mi",H520="Semifinali",H520="Finale"))</f>
        <v>#REF!</v>
      </c>
      <c r="E520" s="73" t="e">
        <f>MAX($E$94:E519)+COUNTIF(G520:N520,$E$6)+AND(G520=$N$4,OR(H520="Barrage",H520="16mi",H520="8vi",H520="4ti",H520="32mi",H520="Semifinali",H520="Finale"))</f>
        <v>#REF!</v>
      </c>
      <c r="F520" s="58" t="str">
        <f t="shared" si="22"/>
        <v>Turno 8</v>
      </c>
      <c r="G520" s="61" t="e">
        <f>#REF!</f>
        <v>#REF!</v>
      </c>
      <c r="H520" s="67"/>
      <c r="I520" s="60">
        <v>19</v>
      </c>
      <c r="J520" s="66"/>
      <c r="K520" s="66"/>
      <c r="L520" s="66"/>
      <c r="M520" s="66"/>
      <c r="N520" s="66"/>
    </row>
    <row r="521" spans="1:14">
      <c r="A521" s="58" t="e">
        <f>MAX($A$94:A520)+COUNTIF(G521:N521,$E$74)+AND(G521=$N$72,OR(H521="Barrage",H521="16mi",H521="8vi",H521="4ti",H521="32mi",H521="Semifinali",H521="Finale"))</f>
        <v>#REF!</v>
      </c>
      <c r="B521" s="58" t="e">
        <f>MAX($B$94:B520)+COUNTIF(G521:N521,$E$57)+AND(G521=$N$55,OR(H521="Barrage",H521="16mi",H521="8vi",H521="4ti",H521="32mi",H521="Semifinali",H521="Finale"))</f>
        <v>#REF!</v>
      </c>
      <c r="C521" s="73" t="e">
        <f>MAX($C$94:C520)+COUNTIF(G521:N521,$E$40)+AND(G521=$N$38,OR(H521="Barrage",H521="16mi",H521="8vi",H521="4ti",H521="32mi",H521="Semifinali",H521="Finale"))</f>
        <v>#REF!</v>
      </c>
      <c r="D521" s="73" t="e">
        <f>MAX($D$94:D520)+COUNTIF(G521:N521,$E$23)+AND(G521=$N$21,OR(H521="Barrage",H521="16mi",H521="8vi",H521="4ti",H521="32mi",H521="Semifinali",H521="Finale"))</f>
        <v>#REF!</v>
      </c>
      <c r="E521" s="73" t="e">
        <f>MAX($E$94:E520)+COUNTIF(G521:N521,$E$6)+AND(G521=$N$4,OR(H521="Barrage",H521="16mi",H521="8vi",H521="4ti",H521="32mi",H521="Semifinali",H521="Finale"))</f>
        <v>#REF!</v>
      </c>
      <c r="F521" s="58" t="str">
        <f t="shared" si="22"/>
        <v>Turno 8</v>
      </c>
      <c r="G521" s="61" t="e">
        <f>#REF!</f>
        <v>#REF!</v>
      </c>
      <c r="H521" s="67"/>
      <c r="I521" s="60">
        <v>20</v>
      </c>
      <c r="J521" s="66"/>
      <c r="K521" s="66"/>
      <c r="L521" s="66"/>
      <c r="M521" s="66"/>
      <c r="N521" s="66"/>
    </row>
    <row r="522" spans="1:14">
      <c r="A522" s="58" t="e">
        <f>MAX($A$94:A521)+COUNTIF(G522:N522,$E$74)+AND(G522=$N$72,OR(H522="Barrage",H522="16mi",H522="8vi",H522="4ti",H522="32mi",H522="Semifinali",H522="Finale"))</f>
        <v>#REF!</v>
      </c>
      <c r="B522" s="58" t="e">
        <f>MAX($B$94:B521)+COUNTIF(G522:N522,$E$57)+AND(G522=$N$55,OR(H522="Barrage",H522="16mi",H522="8vi",H522="4ti",H522="32mi",H522="Semifinali",H522="Finale"))</f>
        <v>#REF!</v>
      </c>
      <c r="C522" s="73" t="e">
        <f>MAX($C$94:C521)+COUNTIF(G522:N522,$E$40)+AND(G522=$N$38,OR(H522="Barrage",H522="16mi",H522="8vi",H522="4ti",H522="32mi",H522="Semifinali",H522="Finale"))</f>
        <v>#REF!</v>
      </c>
      <c r="D522" s="73" t="e">
        <f>MAX($D$94:D521)+COUNTIF(G522:N522,$E$23)+AND(G522=$N$21,OR(H522="Barrage",H522="16mi",H522="8vi",H522="4ti",H522="32mi",H522="Semifinali",H522="Finale"))</f>
        <v>#REF!</v>
      </c>
      <c r="E522" s="73" t="e">
        <f>MAX($E$94:E521)+COUNTIF(G522:N522,$E$6)+AND(G522=$N$4,OR(H522="Barrage",H522="16mi",H522="8vi",H522="4ti",H522="32mi",H522="Semifinali",H522="Finale"))</f>
        <v>#REF!</v>
      </c>
      <c r="F522" s="58" t="str">
        <f t="shared" si="22"/>
        <v>Turno 8</v>
      </c>
      <c r="G522" s="61" t="e">
        <f>#REF!</f>
        <v>#REF!</v>
      </c>
      <c r="H522" s="67"/>
      <c r="I522" s="60">
        <v>21</v>
      </c>
      <c r="J522" s="66"/>
      <c r="K522" s="66"/>
      <c r="L522" s="66"/>
      <c r="M522" s="66"/>
      <c r="N522" s="66"/>
    </row>
    <row r="523" spans="1:14">
      <c r="A523" s="58" t="e">
        <f>MAX($A$94:A522)+COUNTIF(G523:N523,$E$74)+AND(G523=$N$72,OR(H523="Barrage",H523="16mi",H523="8vi",H523="4ti",H523="32mi",H523="Semifinali",H523="Finale"))</f>
        <v>#REF!</v>
      </c>
      <c r="B523" s="58" t="e">
        <f>MAX($B$94:B522)+COUNTIF(G523:N523,$E$57)+AND(G523=$N$55,OR(H523="Barrage",H523="16mi",H523="8vi",H523="4ti",H523="32mi",H523="Semifinali",H523="Finale"))</f>
        <v>#REF!</v>
      </c>
      <c r="C523" s="73" t="e">
        <f>MAX($C$94:C522)+COUNTIF(G523:N523,$E$40)+AND(G523=$N$38,OR(H523="Barrage",H523="16mi",H523="8vi",H523="4ti",H523="32mi",H523="Semifinali",H523="Finale"))</f>
        <v>#REF!</v>
      </c>
      <c r="D523" s="73" t="e">
        <f>MAX($D$94:D522)+COUNTIF(G523:N523,$E$23)+AND(G523=$N$21,OR(H523="Barrage",H523="16mi",H523="8vi",H523="4ti",H523="32mi",H523="Semifinali",H523="Finale"))</f>
        <v>#REF!</v>
      </c>
      <c r="E523" s="73" t="e">
        <f>MAX($E$94:E522)+COUNTIF(G523:N523,$E$6)+AND(G523=$N$4,OR(H523="Barrage",H523="16mi",H523="8vi",H523="4ti",H523="32mi",H523="Semifinali",H523="Finale"))</f>
        <v>#REF!</v>
      </c>
      <c r="F523" s="58" t="str">
        <f t="shared" si="22"/>
        <v>Turno 8</v>
      </c>
      <c r="G523" s="61" t="e">
        <f>#REF!</f>
        <v>#REF!</v>
      </c>
      <c r="H523" s="67"/>
      <c r="I523" s="60">
        <v>22</v>
      </c>
      <c r="J523" s="66"/>
      <c r="K523" s="66"/>
      <c r="L523" s="66"/>
      <c r="M523" s="66"/>
      <c r="N523" s="66"/>
    </row>
    <row r="524" spans="1:14">
      <c r="A524" s="58" t="e">
        <f>MAX($A$94:A523)+COUNTIF(G524:N524,$E$74)+AND(G524=$N$72,OR(H524="Barrage",H524="16mi",H524="8vi",H524="4ti",H524="32mi",H524="Semifinali",H524="Finale"))</f>
        <v>#REF!</v>
      </c>
      <c r="B524" s="58" t="e">
        <f>MAX($B$94:B523)+COUNTIF(G524:N524,$E$57)+AND(G524=$N$55,OR(H524="Barrage",H524="16mi",H524="8vi",H524="4ti",H524="32mi",H524="Semifinali",H524="Finale"))</f>
        <v>#REF!</v>
      </c>
      <c r="C524" s="73" t="e">
        <f>MAX($C$94:C523)+COUNTIF(G524:N524,$E$40)+AND(G524=$N$38,OR(H524="Barrage",H524="16mi",H524="8vi",H524="4ti",H524="32mi",H524="Semifinali",H524="Finale"))</f>
        <v>#REF!</v>
      </c>
      <c r="D524" s="73" t="e">
        <f>MAX($D$94:D523)+COUNTIF(G524:N524,$E$23)+AND(G524=$N$21,OR(H524="Barrage",H524="16mi",H524="8vi",H524="4ti",H524="32mi",H524="Semifinali",H524="Finale"))</f>
        <v>#REF!</v>
      </c>
      <c r="E524" s="73" t="e">
        <f>MAX($E$94:E523)+COUNTIF(G524:N524,$E$6)+AND(G524=$N$4,OR(H524="Barrage",H524="16mi",H524="8vi",H524="4ti",H524="32mi",H524="Semifinali",H524="Finale"))</f>
        <v>#REF!</v>
      </c>
      <c r="F524" s="58" t="str">
        <f t="shared" si="22"/>
        <v>Turno 8</v>
      </c>
      <c r="G524" s="61" t="e">
        <f>#REF!</f>
        <v>#REF!</v>
      </c>
      <c r="H524" s="67"/>
      <c r="I524" s="60">
        <v>23</v>
      </c>
      <c r="J524" s="66"/>
      <c r="K524" s="66"/>
      <c r="L524" s="66"/>
      <c r="M524" s="66"/>
      <c r="N524" s="66"/>
    </row>
    <row r="525" spans="1:14">
      <c r="A525" s="58" t="e">
        <f>MAX($A$94:A524)+COUNTIF(G525:N525,$E$74)+AND(G525=$N$72,OR(H525="Barrage",H525="16mi",H525="8vi",H525="4ti",H525="32mi",H525="Semifinali",H525="Finale"))</f>
        <v>#REF!</v>
      </c>
      <c r="B525" s="58" t="e">
        <f>MAX($B$94:B524)+COUNTIF(G525:N525,$E$57)+AND(G525=$N$55,OR(H525="Barrage",H525="16mi",H525="8vi",H525="4ti",H525="32mi",H525="Semifinali",H525="Finale"))</f>
        <v>#REF!</v>
      </c>
      <c r="C525" s="73" t="e">
        <f>MAX($C$94:C524)+COUNTIF(G525:N525,$E$40)+AND(G525=$N$38,OR(H525="Barrage",H525="16mi",H525="8vi",H525="4ti",H525="32mi",H525="Semifinali",H525="Finale"))</f>
        <v>#REF!</v>
      </c>
      <c r="D525" s="73" t="e">
        <f>MAX($D$94:D524)+COUNTIF(G525:N525,$E$23)+AND(G525=$N$21,OR(H525="Barrage",H525="16mi",H525="8vi",H525="4ti",H525="32mi",H525="Semifinali",H525="Finale"))</f>
        <v>#REF!</v>
      </c>
      <c r="E525" s="73" t="e">
        <f>MAX($E$94:E524)+COUNTIF(G525:N525,$E$6)+AND(G525=$N$4,OR(H525="Barrage",H525="16mi",H525="8vi",H525="4ti",H525="32mi",H525="Semifinali",H525="Finale"))</f>
        <v>#REF!</v>
      </c>
      <c r="F525" s="58" t="str">
        <f t="shared" si="22"/>
        <v>Turno 8</v>
      </c>
      <c r="G525" s="61" t="e">
        <f>#REF!</f>
        <v>#REF!</v>
      </c>
      <c r="H525" s="67"/>
      <c r="I525" s="60">
        <v>24</v>
      </c>
      <c r="J525" s="66"/>
      <c r="K525" s="66"/>
      <c r="L525" s="66"/>
      <c r="M525" s="66"/>
      <c r="N525" s="66"/>
    </row>
    <row r="526" spans="1:14">
      <c r="A526" s="58" t="e">
        <f>MAX($A$94:A525)+COUNTIF(G526:N526,$E$74)+AND(G526=$N$72,OR(H526="Barrage",H526="16mi",H526="8vi",H526="4ti",H526="32mi",H526="Semifinali",H526="Finale"))</f>
        <v>#REF!</v>
      </c>
      <c r="B526" s="58" t="e">
        <f>MAX($B$94:B525)+COUNTIF(G526:N526,$E$57)+AND(G526=$N$55,OR(H526="Barrage",H526="16mi",H526="8vi",H526="4ti",H526="32mi",H526="Semifinali",H526="Finale"))</f>
        <v>#REF!</v>
      </c>
      <c r="C526" s="73" t="e">
        <f>MAX($C$94:C525)+COUNTIF(G526:N526,$E$40)+AND(G526=$N$38,OR(H526="Barrage",H526="16mi",H526="8vi",H526="4ti",H526="32mi",H526="Semifinali",H526="Finale"))</f>
        <v>#REF!</v>
      </c>
      <c r="D526" s="73" t="e">
        <f>MAX($D$94:D525)+COUNTIF(G526:N526,$E$23)+AND(G526=$N$21,OR(H526="Barrage",H526="16mi",H526="8vi",H526="4ti",H526="32mi",H526="Semifinali",H526="Finale"))</f>
        <v>#REF!</v>
      </c>
      <c r="E526" s="73" t="e">
        <f>MAX($E$94:E525)+COUNTIF(G526:N526,$E$6)+AND(G526=$N$4,OR(H526="Barrage",H526="16mi",H526="8vi",H526="4ti",H526="32mi",H526="Semifinali",H526="Finale"))</f>
        <v>#REF!</v>
      </c>
      <c r="F526" s="58" t="str">
        <f t="shared" si="22"/>
        <v>Turno 8</v>
      </c>
      <c r="G526" s="112" t="e">
        <f>#REF!</f>
        <v>#REF!</v>
      </c>
      <c r="H526" s="60" t="s">
        <v>608</v>
      </c>
      <c r="I526" s="60">
        <v>25</v>
      </c>
      <c r="J526" s="66"/>
      <c r="K526" s="66"/>
      <c r="L526" s="66"/>
      <c r="M526" s="66"/>
      <c r="N526" s="66"/>
    </row>
    <row r="527" spans="1:14">
      <c r="A527" s="58" t="e">
        <f>MAX($A$94:A526)+COUNTIF(G527:N527,$E$74)+AND(G527=$N$72,OR(H527="Barrage",H527="16mi",H527="8vi",H527="4ti",H527="32mi",H527="Semifinali",H527="Finale"))</f>
        <v>#REF!</v>
      </c>
      <c r="B527" s="58" t="e">
        <f>MAX($B$94:B526)+COUNTIF(G527:N527,$E$57)+AND(G527=$N$55,OR(H527="Barrage",H527="16mi",H527="8vi",H527="4ti",H527="32mi",H527="Semifinali",H527="Finale"))</f>
        <v>#REF!</v>
      </c>
      <c r="C527" s="73" t="e">
        <f>MAX($C$94:C526)+COUNTIF(G527:N527,$E$40)+AND(G527=$N$38,OR(H527="Barrage",H527="16mi",H527="8vi",H527="4ti",H527="32mi",H527="Semifinali",H527="Finale"))</f>
        <v>#REF!</v>
      </c>
      <c r="D527" s="73" t="e">
        <f>MAX($D$94:D526)+COUNTIF(G527:N527,$E$23)+AND(G527=$N$21,OR(H527="Barrage",H527="16mi",H527="8vi",H527="4ti",H527="32mi",H527="Semifinali",H527="Finale"))</f>
        <v>#REF!</v>
      </c>
      <c r="E527" s="73" t="e">
        <f>MAX($E$94:E526)+COUNTIF(G527:N527,$E$6)+AND(G527=$N$4,OR(H527="Barrage",H527="16mi",H527="8vi",H527="4ti",H527="32mi",H527="Semifinali",H527="Finale"))</f>
        <v>#REF!</v>
      </c>
      <c r="F527" s="58" t="str">
        <f t="shared" si="22"/>
        <v>Turno 8</v>
      </c>
      <c r="G527" s="112" t="e">
        <f>#REF!</f>
        <v>#REF!</v>
      </c>
      <c r="H527" s="60"/>
      <c r="I527" s="60">
        <v>26</v>
      </c>
      <c r="J527" s="66"/>
      <c r="K527" s="66"/>
      <c r="L527" s="66"/>
      <c r="M527" s="66"/>
      <c r="N527" s="66"/>
    </row>
    <row r="528" spans="1:14">
      <c r="A528" s="58" t="e">
        <f>MAX($A$94:A527)+COUNTIF(G528:N528,$E$74)+AND(G528=$N$72,OR(H528="Barrage",H528="16mi",H528="8vi",H528="4ti",H528="32mi",H528="Semifinali",H528="Finale"))</f>
        <v>#REF!</v>
      </c>
      <c r="B528" s="58" t="e">
        <f>MAX($B$94:B527)+COUNTIF(G528:N528,$E$57)+AND(G528=$N$55,OR(H528="Barrage",H528="16mi",H528="8vi",H528="4ti",H528="32mi",H528="Semifinali",H528="Finale"))</f>
        <v>#REF!</v>
      </c>
      <c r="C528" s="73" t="e">
        <f>MAX($C$94:C527)+COUNTIF(G528:N528,$E$40)+AND(G528=$N$38,OR(H528="Barrage",H528="16mi",H528="8vi",H528="4ti",H528="32mi",H528="Semifinali",H528="Finale"))</f>
        <v>#REF!</v>
      </c>
      <c r="D528" s="73" t="e">
        <f>MAX($D$94:D527)+COUNTIF(G528:N528,$E$23)+AND(G528=$N$21,OR(H528="Barrage",H528="16mi",H528="8vi",H528="4ti",H528="32mi",H528="Semifinali",H528="Finale"))</f>
        <v>#REF!</v>
      </c>
      <c r="E528" s="73" t="e">
        <f>MAX($E$94:E527)+COUNTIF(G528:N528,$E$6)+AND(G528=$N$4,OR(H528="Barrage",H528="16mi",H528="8vi",H528="4ti",H528="32mi",H528="Semifinali",H528="Finale"))</f>
        <v>#REF!</v>
      </c>
      <c r="F528" s="58" t="str">
        <f t="shared" si="22"/>
        <v>Turno 8</v>
      </c>
      <c r="G528" s="112" t="e">
        <f>#REF!</f>
        <v>#REF!</v>
      </c>
      <c r="H528" s="60"/>
      <c r="I528" s="60">
        <v>27</v>
      </c>
      <c r="J528" s="66"/>
      <c r="K528" s="66"/>
      <c r="L528" s="66"/>
      <c r="M528" s="66"/>
      <c r="N528" s="66"/>
    </row>
    <row r="529" spans="1:14">
      <c r="A529" s="58" t="e">
        <f>MAX($A$94:A528)+COUNTIF(G529:N529,$E$74)+AND(G529=$N$72,OR(H529="Barrage",H529="16mi",H529="8vi",H529="4ti",H529="32mi",H529="Semifinali",H529="Finale"))</f>
        <v>#REF!</v>
      </c>
      <c r="B529" s="58" t="e">
        <f>MAX($B$94:B528)+COUNTIF(G529:N529,$E$57)+AND(G529=$N$55,OR(H529="Barrage",H529="16mi",H529="8vi",H529="4ti",H529="32mi",H529="Semifinali",H529="Finale"))</f>
        <v>#REF!</v>
      </c>
      <c r="C529" s="73" t="e">
        <f>MAX($C$94:C528)+COUNTIF(G529:N529,$E$40)+AND(G529=$N$38,OR(H529="Barrage",H529="16mi",H529="8vi",H529="4ti",H529="32mi",H529="Semifinali",H529="Finale"))</f>
        <v>#REF!</v>
      </c>
      <c r="D529" s="73" t="e">
        <f>MAX($D$94:D528)+COUNTIF(G529:N529,$E$23)+AND(G529=$N$21,OR(H529="Barrage",H529="16mi",H529="8vi",H529="4ti",H529="32mi",H529="Semifinali",H529="Finale"))</f>
        <v>#REF!</v>
      </c>
      <c r="E529" s="73" t="e">
        <f>MAX($E$94:E528)+COUNTIF(G529:N529,$E$6)+AND(G529=$N$4,OR(H529="Barrage",H529="16mi",H529="8vi",H529="4ti",H529="32mi",H529="Semifinali",H529="Finale"))</f>
        <v>#REF!</v>
      </c>
      <c r="F529" s="58" t="str">
        <f t="shared" si="22"/>
        <v>Turno 8</v>
      </c>
      <c r="G529" s="112" t="e">
        <f>#REF!</f>
        <v>#REF!</v>
      </c>
      <c r="H529" s="60"/>
      <c r="I529" s="60">
        <v>28</v>
      </c>
      <c r="J529" s="66"/>
      <c r="K529" s="66"/>
      <c r="L529" s="66"/>
      <c r="M529" s="66"/>
      <c r="N529" s="66"/>
    </row>
    <row r="530" spans="1:14">
      <c r="A530" s="58" t="e">
        <f>MAX($A$94:A529)+COUNTIF(G530:N530,$E$74)+AND(G530=$N$72,OR(H530="Barrage",H530="16mi",H530="8vi",H530="4ti",H530="32mi",H530="Semifinali",H530="Finale"))</f>
        <v>#REF!</v>
      </c>
      <c r="B530" s="58" t="e">
        <f>MAX($B$94:B529)+COUNTIF(G530:N530,$E$57)+AND(G530=$N$55,OR(H530="Barrage",H530="16mi",H530="8vi",H530="4ti",H530="32mi",H530="Semifinali",H530="Finale"))</f>
        <v>#REF!</v>
      </c>
      <c r="C530" s="73" t="e">
        <f>MAX($C$94:C529)+COUNTIF(G530:N530,$E$40)+AND(G530=$N$38,OR(H530="Barrage",H530="16mi",H530="8vi",H530="4ti",H530="32mi",H530="Semifinali",H530="Finale"))</f>
        <v>#REF!</v>
      </c>
      <c r="D530" s="73" t="e">
        <f>MAX($D$94:D529)+COUNTIF(G530:N530,$E$23)+AND(G530=$N$21,OR(H530="Barrage",H530="16mi",H530="8vi",H530="4ti",H530="32mi",H530="Semifinali",H530="Finale"))</f>
        <v>#REF!</v>
      </c>
      <c r="E530" s="73" t="e">
        <f>MAX($E$94:E529)+COUNTIF(G530:N530,$E$6)+AND(G530=$N$4,OR(H530="Barrage",H530="16mi",H530="8vi",H530="4ti",H530="32mi",H530="Semifinali",H530="Finale"))</f>
        <v>#REF!</v>
      </c>
      <c r="F530" s="58" t="str">
        <f t="shared" si="22"/>
        <v>Turno 8</v>
      </c>
      <c r="G530" s="111" t="e">
        <f>#REF!</f>
        <v>#REF!</v>
      </c>
      <c r="H530" s="67" t="s">
        <v>610</v>
      </c>
      <c r="I530" s="60">
        <v>29</v>
      </c>
      <c r="J530" s="66"/>
      <c r="K530" s="66"/>
      <c r="L530" s="66"/>
      <c r="M530" s="66"/>
      <c r="N530" s="66"/>
    </row>
    <row r="531" spans="1:14">
      <c r="A531" s="58" t="e">
        <f>MAX($A$94:A530)+COUNTIF(G531:N531,$E$74)+AND(G531=$N$72,OR(H531="Barrage",H531="16mi",H531="8vi",H531="4ti",H531="32mi",H531="Semifinali",H531="Finale"))</f>
        <v>#REF!</v>
      </c>
      <c r="B531" s="58" t="e">
        <f>MAX($B$94:B530)+COUNTIF(G531:N531,$E$57)+AND(G531=$N$55,OR(H531="Barrage",H531="16mi",H531="8vi",H531="4ti",H531="32mi",H531="Semifinali",H531="Finale"))</f>
        <v>#REF!</v>
      </c>
      <c r="C531" s="73" t="e">
        <f>MAX($C$94:C530)+COUNTIF(G531:N531,$E$40)+AND(G531=$N$38,OR(H531="Barrage",H531="16mi",H531="8vi",H531="4ti",H531="32mi",H531="Semifinali",H531="Finale"))</f>
        <v>#REF!</v>
      </c>
      <c r="D531" s="73" t="e">
        <f>MAX($D$94:D530)+COUNTIF(G531:N531,$E$23)+AND(G531=$N$21,OR(H531="Barrage",H531="16mi",H531="8vi",H531="4ti",H531="32mi",H531="Semifinali",H531="Finale"))</f>
        <v>#REF!</v>
      </c>
      <c r="E531" s="73" t="e">
        <f>MAX($E$94:E530)+COUNTIF(G531:N531,$E$6)+AND(G531=$N$4,OR(H531="Barrage",H531="16mi",H531="8vi",H531="4ti",H531="32mi",H531="Semifinali",H531="Finale"))</f>
        <v>#REF!</v>
      </c>
      <c r="F531" s="58" t="str">
        <f t="shared" si="22"/>
        <v>Turno 8</v>
      </c>
      <c r="G531" s="111" t="e">
        <f>#REF!</f>
        <v>#REF!</v>
      </c>
      <c r="H531" s="67"/>
      <c r="I531" s="60">
        <v>30</v>
      </c>
      <c r="J531" s="66"/>
      <c r="K531" s="66"/>
      <c r="L531" s="66"/>
      <c r="M531" s="66"/>
      <c r="N531" s="66"/>
    </row>
    <row r="532" spans="1:14">
      <c r="A532" s="58" t="e">
        <f>MAX($A$94:A531)+COUNTIF(G532:N532,$E$74)+AND(G532=$N$72,OR(H532="Barrage",H532="16mi",H532="8vi",H532="4ti",H532="32mi",H532="Semifinali",H532="Finale"))</f>
        <v>#REF!</v>
      </c>
      <c r="B532" s="58" t="e">
        <f>MAX($B$94:B531)+COUNTIF(G532:N532,$E$57)+AND(G532=$N$55,OR(H532="Barrage",H532="16mi",H532="8vi",H532="4ti",H532="32mi",H532="Semifinali",H532="Finale"))</f>
        <v>#REF!</v>
      </c>
      <c r="C532" s="73" t="e">
        <f>MAX($C$94:C531)+COUNTIF(G532:N532,$E$40)+AND(G532=$N$38,OR(H532="Barrage",H532="16mi",H532="8vi",H532="4ti",H532="32mi",H532="Semifinali",H532="Finale"))</f>
        <v>#REF!</v>
      </c>
      <c r="D532" s="73" t="e">
        <f>MAX($D$94:D531)+COUNTIF(G532:N532,$E$23)+AND(G532=$N$21,OR(H532="Barrage",H532="16mi",H532="8vi",H532="4ti",H532="32mi",H532="Semifinali",H532="Finale"))</f>
        <v>#REF!</v>
      </c>
      <c r="E532" s="73" t="e">
        <f>MAX($E$94:E531)+COUNTIF(G532:N532,$E$6)+AND(G532=$N$4,OR(H532="Barrage",H532="16mi",H532="8vi",H532="4ti",H532="32mi",H532="Semifinali",H532="Finale"))</f>
        <v>#REF!</v>
      </c>
      <c r="F532" s="58" t="str">
        <f t="shared" si="22"/>
        <v>Turno 8</v>
      </c>
      <c r="G532" s="111" t="e">
        <f>#REF!</f>
        <v>#REF!</v>
      </c>
      <c r="H532" s="67"/>
      <c r="I532" s="60">
        <v>31</v>
      </c>
      <c r="J532" s="66"/>
      <c r="K532" s="66"/>
      <c r="L532" s="66"/>
      <c r="M532" s="66"/>
      <c r="N532" s="66"/>
    </row>
    <row r="533" spans="1:14">
      <c r="A533" s="58" t="e">
        <f>MAX($A$94:A532)+COUNTIF(G533:N533,$E$74)+AND(G533=$N$72,OR(H533="Barrage",H533="16mi",H533="8vi",H533="4ti",H533="32mi",H533="Semifinali",H533="Finale"))</f>
        <v>#REF!</v>
      </c>
      <c r="B533" s="58" t="e">
        <f>MAX($B$94:B532)+COUNTIF(G533:N533,$E$57)+AND(G533=$N$55,OR(H533="Barrage",H533="16mi",H533="8vi",H533="4ti",H533="32mi",H533="Semifinali",H533="Finale"))</f>
        <v>#REF!</v>
      </c>
      <c r="C533" s="73" t="e">
        <f>MAX($C$94:C532)+COUNTIF(G533:N533,$E$40)+AND(G533=$N$38,OR(H533="Barrage",H533="16mi",H533="8vi",H533="4ti",H533="32mi",H533="Semifinali",H533="Finale"))</f>
        <v>#REF!</v>
      </c>
      <c r="D533" s="73" t="e">
        <f>MAX($D$94:D532)+COUNTIF(G533:N533,$E$23)+AND(G533=$N$21,OR(H533="Barrage",H533="16mi",H533="8vi",H533="4ti",H533="32mi",H533="Semifinali",H533="Finale"))</f>
        <v>#REF!</v>
      </c>
      <c r="E533" s="73" t="e">
        <f>MAX($E$94:E532)+COUNTIF(G533:N533,$E$6)+AND(G533=$N$4,OR(H533="Barrage",H533="16mi",H533="8vi",H533="4ti",H533="32mi",H533="Semifinali",H533="Finale"))</f>
        <v>#REF!</v>
      </c>
      <c r="F533" s="58" t="str">
        <f t="shared" si="22"/>
        <v>Turno 8</v>
      </c>
      <c r="G533" s="111" t="e">
        <f>#REF!</f>
        <v>#REF!</v>
      </c>
      <c r="H533" s="67"/>
      <c r="I533" s="60">
        <v>32</v>
      </c>
      <c r="J533" s="66"/>
      <c r="K533" s="66"/>
      <c r="L533" s="66"/>
      <c r="M533" s="66"/>
      <c r="N533" s="66"/>
    </row>
    <row r="534" spans="1:14">
      <c r="A534" s="58" t="e">
        <f>MAX($A$94:A533)+COUNTIF(G534:N534,$E$74)+AND(G534=$N$72,OR(H534="Barrage",H534="16mi",H534="8vi",H534="4ti",H534="32mi",H534="Semifinali",H534="Finale"))</f>
        <v>#REF!</v>
      </c>
      <c r="B534" s="58" t="e">
        <f>MAX($B$94:B533)+COUNTIF(G534:N534,$E$57)+AND(G534=$N$55,OR(H534="Barrage",H534="16mi",H534="8vi",H534="4ti",H534="32mi",H534="Semifinali",H534="Finale"))</f>
        <v>#REF!</v>
      </c>
      <c r="C534" s="73" t="e">
        <f>MAX($C$94:C533)+COUNTIF(G534:N534,$E$40)+AND(G534=$N$38,OR(H534="Barrage",H534="16mi",H534="8vi",H534="4ti",H534="32mi",H534="Semifinali",H534="Finale"))</f>
        <v>#REF!</v>
      </c>
      <c r="D534" s="73" t="e">
        <f>MAX($D$94:D533)+COUNTIF(G534:N534,$E$23)+AND(G534=$N$21,OR(H534="Barrage",H534="16mi",H534="8vi",H534="4ti",H534="32mi",H534="Semifinali",H534="Finale"))</f>
        <v>#REF!</v>
      </c>
      <c r="E534" s="73" t="e">
        <f>MAX($E$94:E533)+COUNTIF(G534:N534,$E$6)+AND(G534=$N$4,OR(H534="Barrage",H534="16mi",H534="8vi",H534="4ti",H534="32mi",H534="Semifinali",H534="Finale"))</f>
        <v>#REF!</v>
      </c>
      <c r="F534" s="58" t="str">
        <f t="shared" si="22"/>
        <v>Turno 8</v>
      </c>
      <c r="G534" s="71" t="e">
        <f>#REF!</f>
        <v>#REF!</v>
      </c>
      <c r="H534" s="67">
        <v>1</v>
      </c>
      <c r="I534" s="60">
        <v>33</v>
      </c>
      <c r="J534" s="66"/>
      <c r="K534" s="66"/>
      <c r="L534" s="66"/>
      <c r="M534" s="66"/>
      <c r="N534" s="66"/>
    </row>
    <row r="535" spans="1:14">
      <c r="A535" s="58" t="e">
        <f>MAX($A$94:A534)+COUNTIF(G535:N535,$E$74)+AND(G535=$N$72,OR(H535="Barrage",H535="16mi",H535="8vi",H535="4ti",H535="32mi",H535="Semifinali",H535="Finale"))</f>
        <v>#REF!</v>
      </c>
      <c r="B535" s="58" t="e">
        <f>MAX($B$94:B534)+COUNTIF(G535:N535,$E$57)+AND(G535=$N$55,OR(H535="Barrage",H535="16mi",H535="8vi",H535="4ti",H535="32mi",H535="Semifinali",H535="Finale"))</f>
        <v>#REF!</v>
      </c>
      <c r="C535" s="73" t="e">
        <f>MAX($C$94:C534)+COUNTIF(G535:N535,$E$40)+AND(G535=$N$38,OR(H535="Barrage",H535="16mi",H535="8vi",H535="4ti",H535="32mi",H535="Semifinali",H535="Finale"))</f>
        <v>#REF!</v>
      </c>
      <c r="D535" s="73" t="e">
        <f>MAX($D$94:D534)+COUNTIF(G535:N535,$E$23)+AND(G535=$N$21,OR(H535="Barrage",H535="16mi",H535="8vi",H535="4ti",H535="32mi",H535="Semifinali",H535="Finale"))</f>
        <v>#REF!</v>
      </c>
      <c r="E535" s="73" t="e">
        <f>MAX($E$94:E534)+COUNTIF(G535:N535,$E$6)+AND(G535=$N$4,OR(H535="Barrage",H535="16mi",H535="8vi",H535="4ti",H535="32mi",H535="Semifinali",H535="Finale"))</f>
        <v>#REF!</v>
      </c>
      <c r="F535" s="58" t="str">
        <f t="shared" si="22"/>
        <v>Turno 8</v>
      </c>
      <c r="G535" s="71" t="e">
        <f>#REF!</f>
        <v>#REF!</v>
      </c>
      <c r="H535" s="67">
        <v>1</v>
      </c>
      <c r="I535" s="60">
        <v>34</v>
      </c>
      <c r="J535" s="66"/>
      <c r="K535" s="66"/>
      <c r="L535" s="66"/>
      <c r="M535" s="66"/>
      <c r="N535" s="66"/>
    </row>
    <row r="536" spans="1:14">
      <c r="A536" s="58" t="e">
        <f>MAX($A$94:A535)+COUNTIF(G536:N536,$E$74)+AND(G536=$N$72,OR(H536="Barrage",H536="16mi",H536="8vi",H536="4ti",H536="32mi",H536="Semifinali",H536="Finale"))</f>
        <v>#REF!</v>
      </c>
      <c r="B536" s="58" t="e">
        <f>MAX($B$94:B535)+COUNTIF(G536:N536,$E$57)+AND(G536=$N$55,OR(H536="Barrage",H536="16mi",H536="8vi",H536="4ti",H536="32mi",H536="Semifinali",H536="Finale"))</f>
        <v>#REF!</v>
      </c>
      <c r="C536" s="73" t="e">
        <f>MAX($C$94:C535)+COUNTIF(G536:N536,$E$40)+AND(G536=$N$38,OR(H536="Barrage",H536="16mi",H536="8vi",H536="4ti",H536="32mi",H536="Semifinali",H536="Finale"))</f>
        <v>#REF!</v>
      </c>
      <c r="D536" s="73" t="e">
        <f>MAX($D$94:D535)+COUNTIF(G536:N536,$E$23)+AND(G536=$N$21,OR(H536="Barrage",H536="16mi",H536="8vi",H536="4ti",H536="32mi",H536="Semifinali",H536="Finale"))</f>
        <v>#REF!</v>
      </c>
      <c r="E536" s="73" t="e">
        <f>MAX($E$94:E535)+COUNTIF(G536:N536,$E$6)+AND(G536=$N$4,OR(H536="Barrage",H536="16mi",H536="8vi",H536="4ti",H536="32mi",H536="Semifinali",H536="Finale"))</f>
        <v>#REF!</v>
      </c>
      <c r="F536" s="58" t="str">
        <f t="shared" si="22"/>
        <v>Turno 8</v>
      </c>
      <c r="G536" s="71" t="e">
        <f>#REF!</f>
        <v>#REF!</v>
      </c>
      <c r="H536" s="67">
        <v>2</v>
      </c>
      <c r="I536" s="60">
        <v>35</v>
      </c>
      <c r="J536" s="66"/>
      <c r="K536" s="66"/>
      <c r="L536" s="66"/>
      <c r="M536" s="66"/>
      <c r="N536" s="66"/>
    </row>
    <row r="537" spans="1:14">
      <c r="A537" s="58" t="e">
        <f>MAX($A$94:A536)+COUNTIF(G537:N537,$E$74)+AND(G537=$N$72,OR(H537="Barrage",H537="16mi",H537="8vi",H537="4ti",H537="32mi",H537="Semifinali",H537="Finale"))</f>
        <v>#REF!</v>
      </c>
      <c r="B537" s="58" t="e">
        <f>MAX($B$94:B536)+COUNTIF(G537:N537,$E$57)+AND(G537=$N$55,OR(H537="Barrage",H537="16mi",H537="8vi",H537="4ti",H537="32mi",H537="Semifinali",H537="Finale"))</f>
        <v>#REF!</v>
      </c>
      <c r="C537" s="73" t="e">
        <f>MAX($C$94:C536)+COUNTIF(G537:N537,$E$40)+AND(G537=$N$38,OR(H537="Barrage",H537="16mi",H537="8vi",H537="4ti",H537="32mi",H537="Semifinali",H537="Finale"))</f>
        <v>#REF!</v>
      </c>
      <c r="D537" s="73" t="e">
        <f>MAX($D$94:D536)+COUNTIF(G537:N537,$E$23)+AND(G537=$N$21,OR(H537="Barrage",H537="16mi",H537="8vi",H537="4ti",H537="32mi",H537="Semifinali",H537="Finale"))</f>
        <v>#REF!</v>
      </c>
      <c r="E537" s="73" t="e">
        <f>MAX($E$94:E536)+COUNTIF(G537:N537,$E$6)+AND(G537=$N$4,OR(H537="Barrage",H537="16mi",H537="8vi",H537="4ti",H537="32mi",H537="Semifinali",H537="Finale"))</f>
        <v>#REF!</v>
      </c>
      <c r="F537" s="58" t="str">
        <f t="shared" si="22"/>
        <v>Turno 8</v>
      </c>
      <c r="G537" s="110" t="e">
        <f>#REF!</f>
        <v>#REF!</v>
      </c>
      <c r="H537" s="67">
        <v>1</v>
      </c>
      <c r="I537" s="60">
        <v>36</v>
      </c>
      <c r="J537" s="66" t="e">
        <f>#REF!</f>
        <v>#REF!</v>
      </c>
      <c r="K537" s="66" t="e">
        <f>#REF!</f>
        <v>#REF!</v>
      </c>
      <c r="L537" s="66"/>
      <c r="M537" s="66"/>
      <c r="N537" s="66" t="e">
        <f>#REF!</f>
        <v>#REF!</v>
      </c>
    </row>
    <row r="538" spans="1:14">
      <c r="A538" s="58" t="e">
        <f>MAX($A$94:A537)+COUNTIF(G538:N538,$E$74)+AND(G538=$N$72,OR(H538="Barrage",H538="16mi",H538="8vi",H538="4ti",H538="32mi",H538="Semifinali",H538="Finale"))</f>
        <v>#REF!</v>
      </c>
      <c r="B538" s="58" t="e">
        <f>MAX($B$94:B537)+COUNTIF(G538:N538,$E$57)+AND(G538=$N$55,OR(H538="Barrage",H538="16mi",H538="8vi",H538="4ti",H538="32mi",H538="Semifinali",H538="Finale"))</f>
        <v>#REF!</v>
      </c>
      <c r="C538" s="73" t="e">
        <f>MAX($C$94:C537)+COUNTIF(G538:N538,$E$40)+AND(G538=$N$38,OR(H538="Barrage",H538="16mi",H538="8vi",H538="4ti",H538="32mi",H538="Semifinali",H538="Finale"))</f>
        <v>#REF!</v>
      </c>
      <c r="D538" s="73" t="e">
        <f>MAX($D$94:D537)+COUNTIF(G538:N538,$E$23)+AND(G538=$N$21,OR(H538="Barrage",H538="16mi",H538="8vi",H538="4ti",H538="32mi",H538="Semifinali",H538="Finale"))</f>
        <v>#REF!</v>
      </c>
      <c r="E538" s="73" t="e">
        <f>MAX($E$94:E537)+COUNTIF(G538:N538,$E$6)+AND(G538=$N$4,OR(H538="Barrage",H538="16mi",H538="8vi",H538="4ti",H538="32mi",H538="Semifinali",H538="Finale"))</f>
        <v>#REF!</v>
      </c>
      <c r="F538" s="58" t="str">
        <f t="shared" si="22"/>
        <v>Turno 8</v>
      </c>
      <c r="G538" s="110" t="e">
        <f>#REF!</f>
        <v>#REF!</v>
      </c>
      <c r="H538" s="67">
        <v>1</v>
      </c>
      <c r="I538" s="60">
        <v>37</v>
      </c>
      <c r="J538" s="66" t="e">
        <f>#REF!</f>
        <v>#REF!</v>
      </c>
      <c r="K538" s="66" t="e">
        <f>#REF!</f>
        <v>#REF!</v>
      </c>
      <c r="L538" s="66"/>
      <c r="M538" s="66"/>
      <c r="N538" s="66" t="e">
        <f>#REF!</f>
        <v>#REF!</v>
      </c>
    </row>
    <row r="539" spans="1:14">
      <c r="A539" s="58" t="e">
        <f>MAX($A$94:A538)+COUNTIF(G539:N539,$E$74)+AND(G539=$N$72,OR(H539="Barrage",H539="16mi",H539="8vi",H539="4ti",H539="32mi",H539="Semifinali",H539="Finale"))</f>
        <v>#REF!</v>
      </c>
      <c r="B539" s="58" t="e">
        <f>MAX($B$94:B538)+COUNTIF(G539:N539,$E$57)+AND(G539=$N$55,OR(H539="Barrage",H539="16mi",H539="8vi",H539="4ti",H539="32mi",H539="Semifinali",H539="Finale"))</f>
        <v>#REF!</v>
      </c>
      <c r="C539" s="73" t="e">
        <f>MAX($C$94:C538)+COUNTIF(G539:N539,$E$40)+AND(G539=$N$38,OR(H539="Barrage",H539="16mi",H539="8vi",H539="4ti",H539="32mi",H539="Semifinali",H539="Finale"))</f>
        <v>#REF!</v>
      </c>
      <c r="D539" s="73" t="e">
        <f>MAX($D$94:D538)+COUNTIF(G539:N539,$E$23)+AND(G539=$N$21,OR(H539="Barrage",H539="16mi",H539="8vi",H539="4ti",H539="32mi",H539="Semifinali",H539="Finale"))</f>
        <v>#REF!</v>
      </c>
      <c r="E539" s="73" t="e">
        <f>MAX($E$94:E538)+COUNTIF(G539:N539,$E$6)+AND(G539=$N$4,OR(H539="Barrage",H539="16mi",H539="8vi",H539="4ti",H539="32mi",H539="Semifinali",H539="Finale"))</f>
        <v>#REF!</v>
      </c>
      <c r="F539" s="58" t="str">
        <f t="shared" si="22"/>
        <v>Turno 8</v>
      </c>
      <c r="G539" s="110" t="e">
        <f>#REF!</f>
        <v>#REF!</v>
      </c>
      <c r="H539" s="67">
        <v>2</v>
      </c>
      <c r="I539" s="60">
        <v>38</v>
      </c>
      <c r="J539" s="66" t="e">
        <f>#REF!</f>
        <v>#REF!</v>
      </c>
      <c r="K539" s="66" t="e">
        <f>#REF!</f>
        <v>#REF!</v>
      </c>
      <c r="L539" s="66"/>
      <c r="M539" s="66"/>
      <c r="N539" s="66" t="e">
        <f>#REF!</f>
        <v>#REF!</v>
      </c>
    </row>
    <row r="540" spans="1:14">
      <c r="A540" s="58" t="e">
        <f>MAX($A$94:A539)+COUNTIF(G540:N540,$E$74)+AND(G540=$N$72,OR(H540="Barrage",H540="16mi",H540="8vi",H540="4ti",H540="32mi",H540="Semifinali",H540="Finale"))</f>
        <v>#REF!</v>
      </c>
      <c r="B540" s="58" t="e">
        <f>MAX($B$94:B539)+COUNTIF(G540:N540,$E$57)+AND(G540=$N$55,OR(H540="Barrage",H540="16mi",H540="8vi",H540="4ti",H540="32mi",H540="Semifinali",H540="Finale"))</f>
        <v>#REF!</v>
      </c>
      <c r="C540" s="73" t="e">
        <f>MAX($C$94:C539)+COUNTIF(G540:N540,$E$40)+AND(G540=$N$38,OR(H540="Barrage",H540="16mi",H540="8vi",H540="4ti",H540="32mi",H540="Semifinali",H540="Finale"))</f>
        <v>#REF!</v>
      </c>
      <c r="D540" s="73" t="e">
        <f>MAX($D$94:D539)+COUNTIF(G540:N540,$E$23)+AND(G540=$N$21,OR(H540="Barrage",H540="16mi",H540="8vi",H540="4ti",H540="32mi",H540="Semifinali",H540="Finale"))</f>
        <v>#REF!</v>
      </c>
      <c r="E540" s="73" t="e">
        <f>MAX($E$94:E539)+COUNTIF(G540:N540,$E$6)+AND(G540=$N$4,OR(H540="Barrage",H540="16mi",H540="8vi",H540="4ti",H540="32mi",H540="Semifinali",H540="Finale"))</f>
        <v>#REF!</v>
      </c>
      <c r="F540" s="58" t="str">
        <f t="shared" si="22"/>
        <v>Turno 8</v>
      </c>
      <c r="G540" s="110" t="e">
        <f>#REF!</f>
        <v>#REF!</v>
      </c>
      <c r="H540" s="67">
        <v>2</v>
      </c>
      <c r="I540" s="60">
        <v>39</v>
      </c>
      <c r="J540" s="66" t="e">
        <f>#REF!</f>
        <v>#REF!</v>
      </c>
      <c r="K540" s="66" t="e">
        <f>#REF!</f>
        <v>#REF!</v>
      </c>
      <c r="L540" s="66"/>
      <c r="M540" s="66"/>
      <c r="N540" s="66" t="e">
        <f>#REF!</f>
        <v>#REF!</v>
      </c>
    </row>
    <row r="541" spans="1:14">
      <c r="A541" s="58" t="e">
        <f>MAX($A$94:A540)+COUNTIF(G541:N541,$E$74)+AND(G541=$N$72,OR(H541="Barrage",H541="16mi",H541="8vi",H541="4ti",H541="32mi",H541="Semifinali",H541="Finale"))</f>
        <v>#REF!</v>
      </c>
      <c r="B541" s="58" t="e">
        <f>MAX($B$94:B540)+COUNTIF(G541:N541,$E$57)+AND(G541=$N$55,OR(H541="Barrage",H541="16mi",H541="8vi",H541="4ti",H541="32mi",H541="Semifinali",H541="Finale"))</f>
        <v>#REF!</v>
      </c>
      <c r="C541" s="73" t="e">
        <f>MAX($C$94:C540)+COUNTIF(G541:N541,$E$40)+AND(G541=$N$38,OR(H541="Barrage",H541="16mi",H541="8vi",H541="4ti",H541="32mi",H541="Semifinali",H541="Finale"))</f>
        <v>#REF!</v>
      </c>
      <c r="D541" s="73" t="e">
        <f>MAX($D$94:D540)+COUNTIF(G541:N541,$E$23)+AND(G541=$N$21,OR(H541="Barrage",H541="16mi",H541="8vi",H541="4ti",H541="32mi",H541="Semifinali",H541="Finale"))</f>
        <v>#REF!</v>
      </c>
      <c r="E541" s="73" t="e">
        <f>MAX($E$94:E540)+COUNTIF(G541:N541,$E$6)+AND(G541=$N$4,OR(H541="Barrage",H541="16mi",H541="8vi",H541="4ti",H541="32mi",H541="Semifinali",H541="Finale"))</f>
        <v>#REF!</v>
      </c>
      <c r="F541" s="58" t="str">
        <f t="shared" si="22"/>
        <v>Turno 8</v>
      </c>
      <c r="G541" s="63" t="e">
        <f>#REF!</f>
        <v>#REF!</v>
      </c>
      <c r="H541" s="67">
        <v>1</v>
      </c>
      <c r="I541" s="60">
        <v>40</v>
      </c>
      <c r="J541" s="66" t="e">
        <f>#REF!</f>
        <v>#REF!</v>
      </c>
      <c r="K541" s="66" t="e">
        <f>#REF!</f>
        <v>#REF!</v>
      </c>
      <c r="L541" s="66"/>
      <c r="M541" s="66"/>
      <c r="N541" s="66" t="e">
        <f>#REF!</f>
        <v>#REF!</v>
      </c>
    </row>
    <row r="542" spans="1:14">
      <c r="A542" s="58" t="e">
        <f>MAX($A$94:A541)+COUNTIF(G542:N542,$E$74)+AND(G542=$N$72,OR(H542="Barrage",H542="16mi",H542="8vi",H542="4ti",H542="32mi",H542="Semifinali",H542="Finale"))</f>
        <v>#REF!</v>
      </c>
      <c r="B542" s="58" t="e">
        <f>MAX($B$94:B541)+COUNTIF(G542:N542,$E$57)+AND(G542=$N$55,OR(H542="Barrage",H542="16mi",H542="8vi",H542="4ti",H542="32mi",H542="Semifinali",H542="Finale"))</f>
        <v>#REF!</v>
      </c>
      <c r="C542" s="73" t="e">
        <f>MAX($C$94:C541)+COUNTIF(G542:N542,$E$40)+AND(G542=$N$38,OR(H542="Barrage",H542="16mi",H542="8vi",H542="4ti",H542="32mi",H542="Semifinali",H542="Finale"))</f>
        <v>#REF!</v>
      </c>
      <c r="D542" s="73" t="e">
        <f>MAX($D$94:D541)+COUNTIF(G542:N542,$E$23)+AND(G542=$N$21,OR(H542="Barrage",H542="16mi",H542="8vi",H542="4ti",H542="32mi",H542="Semifinali",H542="Finale"))</f>
        <v>#REF!</v>
      </c>
      <c r="E542" s="73" t="e">
        <f>MAX($E$94:E541)+COUNTIF(G542:N542,$E$6)+AND(G542=$N$4,OR(H542="Barrage",H542="16mi",H542="8vi",H542="4ti",H542="32mi",H542="Semifinali",H542="Finale"))</f>
        <v>#REF!</v>
      </c>
      <c r="F542" s="58" t="str">
        <f t="shared" si="22"/>
        <v>Turno 8</v>
      </c>
      <c r="G542" s="63" t="e">
        <f>#REF!</f>
        <v>#REF!</v>
      </c>
      <c r="H542" s="67">
        <v>1</v>
      </c>
      <c r="I542" s="60">
        <v>41</v>
      </c>
      <c r="J542" s="66" t="e">
        <f>#REF!</f>
        <v>#REF!</v>
      </c>
      <c r="K542" s="66" t="e">
        <f>#REF!</f>
        <v>#REF!</v>
      </c>
      <c r="L542" s="66"/>
      <c r="M542" s="66"/>
      <c r="N542" s="66" t="e">
        <f>#REF!</f>
        <v>#REF!</v>
      </c>
    </row>
    <row r="543" spans="1:14">
      <c r="A543" s="58" t="e">
        <f>MAX($A$94:A542)+COUNTIF(G543:N543,$E$74)+AND(G543=$N$72,OR(H543="Barrage",H543="16mi",H543="8vi",H543="4ti",H543="32mi",H543="Semifinali",H543="Finale"))</f>
        <v>#REF!</v>
      </c>
      <c r="B543" s="58" t="e">
        <f>MAX($B$94:B542)+COUNTIF(G543:N543,$E$57)+AND(G543=$N$55,OR(H543="Barrage",H543="16mi",H543="8vi",H543="4ti",H543="32mi",H543="Semifinali",H543="Finale"))</f>
        <v>#REF!</v>
      </c>
      <c r="C543" s="73" t="e">
        <f>MAX($C$94:C542)+COUNTIF(G543:N543,$E$40)+AND(G543=$N$38,OR(H543="Barrage",H543="16mi",H543="8vi",H543="4ti",H543="32mi",H543="Semifinali",H543="Finale"))</f>
        <v>#REF!</v>
      </c>
      <c r="D543" s="73" t="e">
        <f>MAX($D$94:D542)+COUNTIF(G543:N543,$E$23)+AND(G543=$N$21,OR(H543="Barrage",H543="16mi",H543="8vi",H543="4ti",H543="32mi",H543="Semifinali",H543="Finale"))</f>
        <v>#REF!</v>
      </c>
      <c r="E543" s="73" t="e">
        <f>MAX($E$94:E542)+COUNTIF(G543:N543,$E$6)+AND(G543=$N$4,OR(H543="Barrage",H543="16mi",H543="8vi",H543="4ti",H543="32mi",H543="Semifinali",H543="Finale"))</f>
        <v>#REF!</v>
      </c>
      <c r="F543" s="58" t="str">
        <f t="shared" si="22"/>
        <v>Turno 8</v>
      </c>
      <c r="G543" s="63" t="e">
        <f>#REF!</f>
        <v>#REF!</v>
      </c>
      <c r="H543" s="67">
        <v>2</v>
      </c>
      <c r="I543" s="60">
        <v>42</v>
      </c>
      <c r="J543" s="66" t="e">
        <f>#REF!</f>
        <v>#REF!</v>
      </c>
      <c r="K543" s="66" t="e">
        <f>#REF!</f>
        <v>#REF!</v>
      </c>
      <c r="L543" s="66"/>
      <c r="M543" s="66"/>
      <c r="N543" s="66" t="e">
        <f>#REF!</f>
        <v>#REF!</v>
      </c>
    </row>
    <row r="544" spans="1:14">
      <c r="A544" s="58" t="e">
        <f>MAX($A$94:A543)+COUNTIF(G544:N544,$E$74)+AND(G544=$N$72,OR(H544="Barrage",H544="16mi",H544="8vi",H544="4ti",H544="32mi",H544="Semifinali",H544="Finale"))</f>
        <v>#REF!</v>
      </c>
      <c r="B544" s="58" t="e">
        <f>MAX($B$94:B543)+COUNTIF(G544:N544,$E$57)+AND(G544=$N$55,OR(H544="Barrage",H544="16mi",H544="8vi",H544="4ti",H544="32mi",H544="Semifinali",H544="Finale"))</f>
        <v>#REF!</v>
      </c>
      <c r="C544" s="73" t="e">
        <f>MAX($C$94:C543)+COUNTIF(G544:N544,$E$40)+AND(G544=$N$38,OR(H544="Barrage",H544="16mi",H544="8vi",H544="4ti",H544="32mi",H544="Semifinali",H544="Finale"))</f>
        <v>#REF!</v>
      </c>
      <c r="D544" s="73" t="e">
        <f>MAX($D$94:D543)+COUNTIF(G544:N544,$E$23)+AND(G544=$N$21,OR(H544="Barrage",H544="16mi",H544="8vi",H544="4ti",H544="32mi",H544="Semifinali",H544="Finale"))</f>
        <v>#REF!</v>
      </c>
      <c r="E544" s="73" t="e">
        <f>MAX($E$94:E543)+COUNTIF(G544:N544,$E$6)+AND(G544=$N$4,OR(H544="Barrage",H544="16mi",H544="8vi",H544="4ti",H544="32mi",H544="Semifinali",H544="Finale"))</f>
        <v>#REF!</v>
      </c>
      <c r="F544" s="58" t="str">
        <f t="shared" si="22"/>
        <v>Turno 8</v>
      </c>
      <c r="G544" s="63" t="e">
        <f>#REF!</f>
        <v>#REF!</v>
      </c>
      <c r="H544" s="67">
        <v>2</v>
      </c>
      <c r="I544" s="60">
        <v>43</v>
      </c>
      <c r="J544" s="66" t="e">
        <f>#REF!</f>
        <v>#REF!</v>
      </c>
      <c r="K544" s="66" t="e">
        <f>#REF!</f>
        <v>#REF!</v>
      </c>
      <c r="L544" s="66"/>
      <c r="M544" s="66"/>
      <c r="N544" s="66" t="e">
        <f>#REF!</f>
        <v>#REF!</v>
      </c>
    </row>
    <row r="545" spans="1:14">
      <c r="A545" s="58" t="e">
        <f>MAX($A$94:A544)+COUNTIF(G545:N545,$E$74)+AND(G545=$N$72,OR(H545="Barrage",H545="16mi",H545="8vi",H545="4ti",H545="32mi",H545="Semifinali",H545="Finale"))</f>
        <v>#REF!</v>
      </c>
      <c r="B545" s="58" t="e">
        <f>MAX($B$94:B544)+COUNTIF(G545:N545,$E$57)+AND(G545=$N$55,OR(H545="Barrage",H545="16mi",H545="8vi",H545="4ti",H545="32mi",H545="Semifinali",H545="Finale"))</f>
        <v>#REF!</v>
      </c>
      <c r="C545" s="73" t="e">
        <f>MAX($C$94:C544)+COUNTIF(G545:N545,$E$40)+AND(G545=$N$38,OR(H545="Barrage",H545="16mi",H545="8vi",H545="4ti",H545="32mi",H545="Semifinali",H545="Finale"))</f>
        <v>#REF!</v>
      </c>
      <c r="D545" s="73" t="e">
        <f>MAX($D$94:D544)+COUNTIF(G545:N545,$E$23)+AND(G545=$N$21,OR(H545="Barrage",H545="16mi",H545="8vi",H545="4ti",H545="32mi",H545="Semifinali",H545="Finale"))</f>
        <v>#REF!</v>
      </c>
      <c r="E545" s="73" t="e">
        <f>MAX($E$94:E544)+COUNTIF(G545:N545,$E$6)+AND(G545=$N$4,OR(H545="Barrage",H545="16mi",H545="8vi",H545="4ti",H545="32mi",H545="Semifinali",H545="Finale"))</f>
        <v>#REF!</v>
      </c>
      <c r="F545" s="58" t="str">
        <f t="shared" si="22"/>
        <v>Turno 8</v>
      </c>
      <c r="G545" s="63" t="e">
        <f>#REF!</f>
        <v>#REF!</v>
      </c>
      <c r="H545" s="67">
        <v>3</v>
      </c>
      <c r="I545" s="60">
        <v>44</v>
      </c>
      <c r="J545" s="66" t="e">
        <f>#REF!</f>
        <v>#REF!</v>
      </c>
      <c r="K545" s="66" t="e">
        <f>#REF!</f>
        <v>#REF!</v>
      </c>
      <c r="L545" s="66"/>
      <c r="M545" s="66"/>
      <c r="N545" s="66" t="e">
        <f>#REF!</f>
        <v>#REF!</v>
      </c>
    </row>
    <row r="546" spans="1:14">
      <c r="A546" s="58" t="e">
        <f>MAX($A$94:A545)+COUNTIF(G546:N546,$E$74)+AND(G546=$N$72,OR(H546="Barrage",H546="16mi",H546="8vi",H546="4ti",H546="32mi",H546="Semifinali",H546="Finale"))</f>
        <v>#REF!</v>
      </c>
      <c r="B546" s="58" t="e">
        <f>MAX($B$94:B545)+COUNTIF(G546:N546,$E$57)+AND(G546=$N$55,OR(H546="Barrage",H546="16mi",H546="8vi",H546="4ti",H546="32mi",H546="Semifinali",H546="Finale"))</f>
        <v>#REF!</v>
      </c>
      <c r="C546" s="73" t="e">
        <f>MAX($C$94:C545)+COUNTIF(G546:N546,$E$40)+AND(G546=$N$38,OR(H546="Barrage",H546="16mi",H546="8vi",H546="4ti",H546="32mi",H546="Semifinali",H546="Finale"))</f>
        <v>#REF!</v>
      </c>
      <c r="D546" s="73" t="e">
        <f>MAX($D$94:D545)+COUNTIF(G546:N546,$E$23)+AND(G546=$N$21,OR(H546="Barrage",H546="16mi",H546="8vi",H546="4ti",H546="32mi",H546="Semifinali",H546="Finale"))</f>
        <v>#REF!</v>
      </c>
      <c r="E546" s="73" t="e">
        <f>MAX($E$94:E545)+COUNTIF(G546:N546,$E$6)+AND(G546=$N$4,OR(H546="Barrage",H546="16mi",H546="8vi",H546="4ti",H546="32mi",H546="Semifinali",H546="Finale"))</f>
        <v>#REF!</v>
      </c>
      <c r="F546" s="58" t="str">
        <f t="shared" ref="F546:F609" si="23">F545</f>
        <v>Turno 8</v>
      </c>
      <c r="G546" s="63" t="e">
        <f>#REF!</f>
        <v>#REF!</v>
      </c>
      <c r="H546" s="67">
        <v>3</v>
      </c>
      <c r="I546" s="60">
        <v>45</v>
      </c>
      <c r="J546" s="66" t="e">
        <f>#REF!</f>
        <v>#REF!</v>
      </c>
      <c r="K546" s="66" t="e">
        <f>#REF!</f>
        <v>#REF!</v>
      </c>
      <c r="L546" s="66"/>
      <c r="M546" s="66"/>
      <c r="N546" s="66" t="e">
        <f>#REF!</f>
        <v>#REF!</v>
      </c>
    </row>
    <row r="547" spans="1:14">
      <c r="A547" s="58" t="e">
        <f>MAX($A$94:A546)+COUNTIF(G547:N547,$E$74)+AND(G547=$N$72,OR(H547="Barrage",H547="16mi",H547="8vi",H547="4ti",H547="32mi",H547="Semifinali",H547="Finale"))</f>
        <v>#REF!</v>
      </c>
      <c r="B547" s="58" t="e">
        <f>MAX($B$94:B546)+COUNTIF(G547:N547,$E$57)+AND(G547=$N$55,OR(H547="Barrage",H547="16mi",H547="8vi",H547="4ti",H547="32mi",H547="Semifinali",H547="Finale"))</f>
        <v>#REF!</v>
      </c>
      <c r="C547" s="73" t="e">
        <f>MAX($C$94:C546)+COUNTIF(G547:N547,$E$40)+AND(G547=$N$38,OR(H547="Barrage",H547="16mi",H547="8vi",H547="4ti",H547="32mi",H547="Semifinali",H547="Finale"))</f>
        <v>#REF!</v>
      </c>
      <c r="D547" s="73" t="e">
        <f>MAX($D$94:D546)+COUNTIF(G547:N547,$E$23)+AND(G547=$N$21,OR(H547="Barrage",H547="16mi",H547="8vi",H547="4ti",H547="32mi",H547="Semifinali",H547="Finale"))</f>
        <v>#REF!</v>
      </c>
      <c r="E547" s="73" t="e">
        <f>MAX($E$94:E546)+COUNTIF(G547:N547,$E$6)+AND(G547=$N$4,OR(H547="Barrage",H547="16mi",H547="8vi",H547="4ti",H547="32mi",H547="Semifinali",H547="Finale"))</f>
        <v>#REF!</v>
      </c>
      <c r="F547" s="58" t="str">
        <f t="shared" si="23"/>
        <v>Turno 8</v>
      </c>
      <c r="G547" s="63" t="e">
        <f>#REF!</f>
        <v>#REF!</v>
      </c>
      <c r="H547" s="67">
        <v>4</v>
      </c>
      <c r="I547" s="60">
        <v>45</v>
      </c>
      <c r="J547" s="66" t="e">
        <f>#REF!</f>
        <v>#REF!</v>
      </c>
      <c r="K547" s="66" t="e">
        <f>#REF!</f>
        <v>#REF!</v>
      </c>
      <c r="L547" s="66"/>
      <c r="M547" s="66"/>
      <c r="N547" s="66" t="e">
        <f>#REF!</f>
        <v>#REF!</v>
      </c>
    </row>
    <row r="548" spans="1:14">
      <c r="A548" s="58" t="e">
        <f>MAX($A$94:A547)+COUNTIF(G548:N548,$E$74)+AND(G548=$N$72,OR(H548="Barrage",H548="16mi",H548="8vi",H548="4ti",H548="32mi",H548="Semifinali",H548="Finale"))</f>
        <v>#REF!</v>
      </c>
      <c r="B548" s="58" t="e">
        <f>MAX($B$94:B547)+COUNTIF(G548:N548,$E$57)+AND(G548=$N$55,OR(H548="Barrage",H548="16mi",H548="8vi",H548="4ti",H548="32mi",H548="Semifinali",H548="Finale"))</f>
        <v>#REF!</v>
      </c>
      <c r="C548" s="73" t="e">
        <f>MAX($C$94:C547)+COUNTIF(G548:N548,$E$40)+AND(G548=$N$38,OR(H548="Barrage",H548="16mi",H548="8vi",H548="4ti",H548="32mi",H548="Semifinali",H548="Finale"))</f>
        <v>#REF!</v>
      </c>
      <c r="D548" s="73" t="e">
        <f>MAX($D$94:D547)+COUNTIF(G548:N548,$E$23)+AND(G548=$N$21,OR(H548="Barrage",H548="16mi",H548="8vi",H548="4ti",H548="32mi",H548="Semifinali",H548="Finale"))</f>
        <v>#REF!</v>
      </c>
      <c r="E548" s="73" t="e">
        <f>MAX($E$94:E547)+COUNTIF(G548:N548,$E$6)+AND(G548=$N$4,OR(H548="Barrage",H548="16mi",H548="8vi",H548="4ti",H548="32mi",H548="Semifinali",H548="Finale"))</f>
        <v>#REF!</v>
      </c>
      <c r="F548" s="58" t="str">
        <f t="shared" si="23"/>
        <v>Turno 8</v>
      </c>
      <c r="G548" s="63" t="e">
        <f>#REF!</f>
        <v>#REF!</v>
      </c>
      <c r="H548" s="67">
        <v>4</v>
      </c>
      <c r="I548" s="60">
        <v>46</v>
      </c>
      <c r="J548" s="66" t="e">
        <f>#REF!</f>
        <v>#REF!</v>
      </c>
      <c r="K548" s="66" t="e">
        <f>#REF!</f>
        <v>#REF!</v>
      </c>
      <c r="L548" s="66"/>
      <c r="M548" s="66"/>
      <c r="N548" s="66" t="e">
        <f>#REF!</f>
        <v>#REF!</v>
      </c>
    </row>
    <row r="549" spans="1:14">
      <c r="A549" s="58" t="e">
        <f>MAX($A$94:A548)+COUNTIF(G549:N549,$E$74)+AND(G549=$N$72,OR(H549="Barrage",H549="16mi",H549="8vi",H549="4ti",H549="32mi",H549="Semifinali",H549="Finale"))</f>
        <v>#REF!</v>
      </c>
      <c r="B549" s="58" t="e">
        <f>MAX($B$94:B548)+COUNTIF(G549:N549,$E$57)+AND(G549=$N$55,OR(H549="Barrage",H549="16mi",H549="8vi",H549="4ti",H549="32mi",H549="Semifinali",H549="Finale"))</f>
        <v>#REF!</v>
      </c>
      <c r="C549" s="73" t="e">
        <f>MAX($C$94:C548)+COUNTIF(G549:N549,$E$40)+AND(G549=$N$38,OR(H549="Barrage",H549="16mi",H549="8vi",H549="4ti",H549="32mi",H549="Semifinali",H549="Finale"))</f>
        <v>#REF!</v>
      </c>
      <c r="D549" s="73" t="e">
        <f>MAX($D$94:D548)+COUNTIF(G549:N549,$E$23)+AND(G549=$N$21,OR(H549="Barrage",H549="16mi",H549="8vi",H549="4ti",H549="32mi",H549="Semifinali",H549="Finale"))</f>
        <v>#REF!</v>
      </c>
      <c r="E549" s="73" t="e">
        <f>MAX($E$94:E548)+COUNTIF(G549:N549,$E$6)+AND(G549=$N$4,OR(H549="Barrage",H549="16mi",H549="8vi",H549="4ti",H549="32mi",H549="Semifinali",H549="Finale"))</f>
        <v>#REF!</v>
      </c>
      <c r="F549" s="58" t="str">
        <f t="shared" si="23"/>
        <v>Turno 8</v>
      </c>
      <c r="G549" s="63" t="e">
        <f>#REF!</f>
        <v>#REF!</v>
      </c>
      <c r="H549" s="67">
        <v>4</v>
      </c>
      <c r="I549" s="60">
        <v>47</v>
      </c>
      <c r="J549" s="66" t="e">
        <f>#REF!</f>
        <v>#REF!</v>
      </c>
      <c r="K549" s="66" t="e">
        <f>#REF!</f>
        <v>#REF!</v>
      </c>
      <c r="L549" s="66"/>
      <c r="M549" s="66"/>
      <c r="N549" s="66" t="e">
        <f>#REF!</f>
        <v>#REF!</v>
      </c>
    </row>
    <row r="550" spans="1:14">
      <c r="A550" s="58" t="e">
        <f>MAX($A$94:A549)+COUNTIF(G550:N550,$E$74)+AND(G550=$N$72,OR(H550="Barrage",H550="16mi",H550="8vi",H550="4ti",H550="32mi",H550="Semifinali",H550="Finale"))</f>
        <v>#REF!</v>
      </c>
      <c r="B550" s="58" t="e">
        <f>MAX($B$94:B549)+COUNTIF(G550:N550,$E$57)+AND(G550=$N$55,OR(H550="Barrage",H550="16mi",H550="8vi",H550="4ti",H550="32mi",H550="Semifinali",H550="Finale"))</f>
        <v>#REF!</v>
      </c>
      <c r="C550" s="73" t="e">
        <f>MAX($C$94:C549)+COUNTIF(G550:N550,$E$40)+AND(G550=$N$38,OR(H550="Barrage",H550="16mi",H550="8vi",H550="4ti",H550="32mi",H550="Semifinali",H550="Finale"))</f>
        <v>#REF!</v>
      </c>
      <c r="D550" s="73" t="e">
        <f>MAX($D$94:D549)+COUNTIF(G550:N550,$E$23)+AND(G550=$N$21,OR(H550="Barrage",H550="16mi",H550="8vi",H550="4ti",H550="32mi",H550="Semifinali",H550="Finale"))</f>
        <v>#REF!</v>
      </c>
      <c r="E550" s="73" t="e">
        <f>MAX($E$94:E549)+COUNTIF(G550:N550,$E$6)+AND(G550=$N$4,OR(H550="Barrage",H550="16mi",H550="8vi",H550="4ti",H550="32mi",H550="Semifinali",H550="Finale"))</f>
        <v>#REF!</v>
      </c>
      <c r="F550" s="58" t="str">
        <f t="shared" si="23"/>
        <v>Turno 8</v>
      </c>
      <c r="G550" s="64" t="e">
        <f>#REF!</f>
        <v>#REF!</v>
      </c>
      <c r="H550" s="67">
        <v>1</v>
      </c>
      <c r="I550" s="60">
        <v>49</v>
      </c>
      <c r="J550" s="66" t="e">
        <f>#REF!</f>
        <v>#REF!</v>
      </c>
      <c r="K550" s="66" t="e">
        <f>#REF!</f>
        <v>#REF!</v>
      </c>
      <c r="L550" s="66"/>
      <c r="M550" s="66"/>
      <c r="N550" s="66" t="e">
        <f>#REF!</f>
        <v>#REF!</v>
      </c>
    </row>
    <row r="551" spans="1:14">
      <c r="A551" s="58" t="e">
        <f>MAX($A$94:A550)+COUNTIF(G551:N551,$E$74)+AND(G551=$N$72,OR(H551="Barrage",H551="16mi",H551="8vi",H551="4ti",H551="32mi",H551="Semifinali",H551="Finale"))</f>
        <v>#REF!</v>
      </c>
      <c r="B551" s="58" t="e">
        <f>MAX($B$94:B550)+COUNTIF(G551:N551,$E$57)+AND(G551=$N$55,OR(H551="Barrage",H551="16mi",H551="8vi",H551="4ti",H551="32mi",H551="Semifinali",H551="Finale"))</f>
        <v>#REF!</v>
      </c>
      <c r="C551" s="73" t="e">
        <f>MAX($C$94:C550)+COUNTIF(G551:N551,$E$40)+AND(G551=$N$38,OR(H551="Barrage",H551="16mi",H551="8vi",H551="4ti",H551="32mi",H551="Semifinali",H551="Finale"))</f>
        <v>#REF!</v>
      </c>
      <c r="D551" s="73" t="e">
        <f>MAX($D$94:D550)+COUNTIF(G551:N551,$E$23)+AND(G551=$N$21,OR(H551="Barrage",H551="16mi",H551="8vi",H551="4ti",H551="32mi",H551="Semifinali",H551="Finale"))</f>
        <v>#REF!</v>
      </c>
      <c r="E551" s="73" t="e">
        <f>MAX($E$94:E550)+COUNTIF(G551:N551,$E$6)+AND(G551=$N$4,OR(H551="Barrage",H551="16mi",H551="8vi",H551="4ti",H551="32mi",H551="Semifinali",H551="Finale"))</f>
        <v>#REF!</v>
      </c>
      <c r="F551" s="58" t="str">
        <f t="shared" si="23"/>
        <v>Turno 8</v>
      </c>
      <c r="G551" s="64" t="e">
        <f>#REF!</f>
        <v>#REF!</v>
      </c>
      <c r="H551" s="67">
        <v>1</v>
      </c>
      <c r="I551" s="60">
        <v>50</v>
      </c>
      <c r="J551" s="66" t="e">
        <f>#REF!</f>
        <v>#REF!</v>
      </c>
      <c r="K551" s="66" t="e">
        <f>#REF!</f>
        <v>#REF!</v>
      </c>
      <c r="L551" s="66"/>
      <c r="M551" s="66"/>
      <c r="N551" s="66" t="e">
        <f>#REF!</f>
        <v>#REF!</v>
      </c>
    </row>
    <row r="552" spans="1:14">
      <c r="A552" s="58" t="e">
        <f>MAX($A$94:A551)+COUNTIF(G552:N552,$E$74)+AND(G552=$N$72,OR(H552="Barrage",H552="16mi",H552="8vi",H552="4ti",H552="32mi",H552="Semifinali",H552="Finale"))</f>
        <v>#REF!</v>
      </c>
      <c r="B552" s="58" t="e">
        <f>MAX($B$94:B551)+COUNTIF(G552:N552,$E$57)+AND(G552=$N$55,OR(H552="Barrage",H552="16mi",H552="8vi",H552="4ti",H552="32mi",H552="Semifinali",H552="Finale"))</f>
        <v>#REF!</v>
      </c>
      <c r="C552" s="73" t="e">
        <f>MAX($C$94:C551)+COUNTIF(G552:N552,$E$40)+AND(G552=$N$38,OR(H552="Barrage",H552="16mi",H552="8vi",H552="4ti",H552="32mi",H552="Semifinali",H552="Finale"))</f>
        <v>#REF!</v>
      </c>
      <c r="D552" s="73" t="e">
        <f>MAX($D$94:D551)+COUNTIF(G552:N552,$E$23)+AND(G552=$N$21,OR(H552="Barrage",H552="16mi",H552="8vi",H552="4ti",H552="32mi",H552="Semifinali",H552="Finale"))</f>
        <v>#REF!</v>
      </c>
      <c r="E552" s="73" t="e">
        <f>MAX($E$94:E551)+COUNTIF(G552:N552,$E$6)+AND(G552=$N$4,OR(H552="Barrage",H552="16mi",H552="8vi",H552="4ti",H552="32mi",H552="Semifinali",H552="Finale"))</f>
        <v>#REF!</v>
      </c>
      <c r="F552" s="58" t="str">
        <f t="shared" si="23"/>
        <v>Turno 8</v>
      </c>
    </row>
    <row r="553" spans="1:14" ht="12.75" customHeight="1">
      <c r="A553" s="58" t="e">
        <f>MAX($A$94:A552)+COUNTIF(G553:N553,$E$74)+AND(G553=$N$72,OR(H553="Barrage",H553="16mi",H553="8vi",H553="4ti",H553="32mi",H553="Semifinali",H553="Finale"))</f>
        <v>#REF!</v>
      </c>
      <c r="B553" s="58" t="e">
        <f>MAX($B$94:B552)+COUNTIF(G553:N553,$E$57)+AND(G553=$N$55,OR(H553="Barrage",H553="16mi",H553="8vi",H553="4ti",H553="32mi",H553="Semifinali",H553="Finale"))</f>
        <v>#REF!</v>
      </c>
      <c r="C553" s="73" t="e">
        <f>MAX($C$94:C552)+COUNTIF(G553:N553,$E$40)+AND(G553=$N$38,OR(H553="Barrage",H553="16mi",H553="8vi",H553="4ti",H553="32mi",H553="Semifinali",H553="Finale"))</f>
        <v>#REF!</v>
      </c>
      <c r="D553" s="73" t="e">
        <f>MAX($D$94:D552)+COUNTIF(G553:N553,$E$23)+AND(G553=$N$21,OR(H553="Barrage",H553="16mi",H553="8vi",H553="4ti",H553="32mi",H553="Semifinali",H553="Finale"))</f>
        <v>#REF!</v>
      </c>
      <c r="E553" s="73" t="e">
        <f>MAX($E$94:E552)+COUNTIF(G553:N553,$E$6)+AND(G553=$N$4,OR(H553="Barrage",H553="16mi",H553="8vi",H553="4ti",H553="32mi",H553="Semifinali",H553="Finale"))</f>
        <v>#REF!</v>
      </c>
      <c r="F553" s="58" t="s">
        <v>122</v>
      </c>
      <c r="G553" s="188" t="s">
        <v>19</v>
      </c>
      <c r="H553" s="188"/>
      <c r="I553" s="188"/>
      <c r="J553" s="188"/>
      <c r="K553" s="188"/>
      <c r="L553" s="188"/>
      <c r="M553" s="188"/>
      <c r="N553" s="188"/>
    </row>
    <row r="554" spans="1:14" ht="12.75" customHeight="1">
      <c r="A554" s="58" t="e">
        <f>MAX($A$94:A553)+COUNTIF(G554:N554,$E$74)+AND(G554=$N$72,OR(H554="Barrage",H554="16mi",H554="8vi",H554="4ti",H554="32mi",H554="Semifinali",H554="Finale"))</f>
        <v>#REF!</v>
      </c>
      <c r="B554" s="58" t="e">
        <f>MAX($B$94:B553)+COUNTIF(G554:N554,$E$57)+AND(G554=$N$55,OR(H554="Barrage",H554="16mi",H554="8vi",H554="4ti",H554="32mi",H554="Semifinali",H554="Finale"))</f>
        <v>#REF!</v>
      </c>
      <c r="C554" s="73" t="e">
        <f>MAX($C$94:C553)+COUNTIF(G554:N554,$E$40)+AND(G554=$N$38,OR(H554="Barrage",H554="16mi",H554="8vi",H554="4ti",H554="32mi",H554="Semifinali",H554="Finale"))</f>
        <v>#REF!</v>
      </c>
      <c r="D554" s="73" t="e">
        <f>MAX($D$94:D553)+COUNTIF(G554:N554,$E$23)+AND(G554=$N$21,OR(H554="Barrage",H554="16mi",H554="8vi",H554="4ti",H554="32mi",H554="Semifinali",H554="Finale"))</f>
        <v>#REF!</v>
      </c>
      <c r="E554" s="73" t="e">
        <f>MAX($E$94:E553)+COUNTIF(G554:N554,$E$6)+AND(G554=$N$4,OR(H554="Barrage",H554="16mi",H554="8vi",H554="4ti",H554="32mi",H554="Semifinali",H554="Finale"))</f>
        <v>#REF!</v>
      </c>
      <c r="F554" s="58" t="str">
        <f t="shared" si="23"/>
        <v>Turno 9</v>
      </c>
      <c r="G554" s="188"/>
      <c r="H554" s="188"/>
      <c r="I554" s="188"/>
      <c r="J554" s="188"/>
      <c r="K554" s="188"/>
      <c r="L554" s="188"/>
      <c r="M554" s="188"/>
      <c r="N554" s="188"/>
    </row>
    <row r="555" spans="1:14">
      <c r="A555" s="58" t="e">
        <f>MAX($A$94:A554)+COUNTIF(G555:N555,$E$74)+AND(G555=$N$72,OR(H555="Barrage",H555="16mi",H555="8vi",H555="4ti",H555="32mi",H555="Semifinali",H555="Finale"))</f>
        <v>#REF!</v>
      </c>
      <c r="B555" s="58" t="e">
        <f>MAX($B$94:B554)+COUNTIF(G555:N555,$E$57)+AND(G555=$N$55,OR(H555="Barrage",H555="16mi",H555="8vi",H555="4ti",H555="32mi",H555="Semifinali",H555="Finale"))</f>
        <v>#REF!</v>
      </c>
      <c r="C555" s="73" t="e">
        <f>MAX($C$94:C554)+COUNTIF(G555:N555,$E$40)+AND(G555=$N$38,OR(H555="Barrage",H555="16mi",H555="8vi",H555="4ti",H555="32mi",H555="Semifinali",H555="Finale"))</f>
        <v>#REF!</v>
      </c>
      <c r="D555" s="73" t="e">
        <f>MAX($D$94:D554)+COUNTIF(G555:N555,$E$23)+AND(G555=$N$21,OR(H555="Barrage",H555="16mi",H555="8vi",H555="4ti",H555="32mi",H555="Semifinali",H555="Finale"))</f>
        <v>#REF!</v>
      </c>
      <c r="E555" s="73" t="e">
        <f>MAX($E$94:E554)+COUNTIF(G555:N555,$E$6)+AND(G555=$N$4,OR(H555="Barrage",H555="16mi",H555="8vi",H555="4ti",H555="32mi",H555="Semifinali",H555="Finale"))</f>
        <v>#REF!</v>
      </c>
      <c r="F555" s="58" t="str">
        <f t="shared" si="23"/>
        <v>Turno 9</v>
      </c>
      <c r="G555" s="59"/>
      <c r="H555" s="59"/>
      <c r="I555" s="59"/>
      <c r="J555" s="59"/>
      <c r="K555" s="59"/>
      <c r="L555" s="59"/>
      <c r="M555" s="59"/>
      <c r="N555" s="59"/>
    </row>
    <row r="556" spans="1:14">
      <c r="A556" s="58" t="e">
        <f>MAX($A$94:A555)+COUNTIF(G556:N556,$E$74)+AND(G556=$N$72,OR(H556="Barrage",H556="16mi",H556="8vi",H556="4ti",H556="32mi",H556="Semifinali",H556="Finale"))</f>
        <v>#REF!</v>
      </c>
      <c r="B556" s="58" t="e">
        <f>MAX($B$94:B555)+COUNTIF(G556:N556,$E$57)+AND(G556=$N$55,OR(H556="Barrage",H556="16mi",H556="8vi",H556="4ti",H556="32mi",H556="Semifinali",H556="Finale"))</f>
        <v>#REF!</v>
      </c>
      <c r="C556" s="73" t="e">
        <f>MAX($C$94:C555)+COUNTIF(G556:N556,$E$40)+AND(G556=$N$38,OR(H556="Barrage",H556="16mi",H556="8vi",H556="4ti",H556="32mi",H556="Semifinali",H556="Finale"))</f>
        <v>#REF!</v>
      </c>
      <c r="D556" s="73" t="e">
        <f>MAX($D$94:D555)+COUNTIF(G556:N556,$E$23)+AND(G556=$N$21,OR(H556="Barrage",H556="16mi",H556="8vi",H556="4ti",H556="32mi",H556="Semifinali",H556="Finale"))</f>
        <v>#REF!</v>
      </c>
      <c r="E556" s="73" t="e">
        <f>MAX($E$94:E555)+COUNTIF(G556:N556,$E$6)+AND(G556=$N$4,OR(H556="Barrage",H556="16mi",H556="8vi",H556="4ti",H556="32mi",H556="Semifinali",H556="Finale"))</f>
        <v>#REF!</v>
      </c>
      <c r="F556" s="58" t="str">
        <f t="shared" si="23"/>
        <v>Turno 9</v>
      </c>
      <c r="G556" s="186" t="s">
        <v>66</v>
      </c>
      <c r="H556" s="186"/>
      <c r="I556" s="186"/>
      <c r="J556" s="186"/>
      <c r="K556" s="186"/>
      <c r="L556" s="186"/>
      <c r="M556" s="186"/>
      <c r="N556" s="186"/>
    </row>
    <row r="557" spans="1:14">
      <c r="A557" s="58" t="e">
        <f>MAX($A$94:A556)+COUNTIF(G557:N557,$E$74)+AND(G557=$N$72,OR(H557="Barrage",H557="16mi",H557="8vi",H557="4ti",H557="32mi",H557="Semifinali",H557="Finale"))</f>
        <v>#REF!</v>
      </c>
      <c r="B557" s="58" t="e">
        <f>MAX($B$94:B556)+COUNTIF(G557:N557,$E$57)+AND(G557=$N$55,OR(H557="Barrage",H557="16mi",H557="8vi",H557="4ti",H557="32mi",H557="Semifinali",H557="Finale"))</f>
        <v>#REF!</v>
      </c>
      <c r="C557" s="73" t="e">
        <f>MAX($C$94:C556)+COUNTIF(G557:N557,$E$40)+AND(G557=$N$38,OR(H557="Barrage",H557="16mi",H557="8vi",H557="4ti",H557="32mi",H557="Semifinali",H557="Finale"))</f>
        <v>#REF!</v>
      </c>
      <c r="D557" s="73" t="e">
        <f>MAX($D$94:D556)+COUNTIF(G557:N557,$E$23)+AND(G557=$N$21,OR(H557="Barrage",H557="16mi",H557="8vi",H557="4ti",H557="32mi",H557="Semifinali",H557="Finale"))</f>
        <v>#REF!</v>
      </c>
      <c r="E557" s="73" t="e">
        <f>MAX($E$94:E556)+COUNTIF(G557:N557,$E$6)+AND(G557=$N$4,OR(H557="Barrage",H557="16mi",H557="8vi",H557="4ti",H557="32mi",H557="Semifinali",H557="Finale"))</f>
        <v>#REF!</v>
      </c>
      <c r="F557" s="58" t="str">
        <f t="shared" si="23"/>
        <v>Turno 9</v>
      </c>
      <c r="G557" s="65"/>
      <c r="H557" s="65"/>
      <c r="I557" s="65"/>
      <c r="J557" s="65"/>
      <c r="K557" s="65"/>
      <c r="L557" s="65"/>
      <c r="M557" s="65"/>
      <c r="N557" s="65"/>
    </row>
    <row r="558" spans="1:14">
      <c r="A558" s="58" t="e">
        <f>MAX($A$94:A557)+COUNTIF(G558:N558,$E$74)+AND(G558=$N$72,OR(H558="Barrage",H558="16mi",H558="8vi",H558="4ti",H558="32mi",H558="Semifinali",H558="Finale"))</f>
        <v>#REF!</v>
      </c>
      <c r="B558" s="58" t="e">
        <f>MAX($B$94:B557)+COUNTIF(G558:N558,$E$57)+AND(G558=$N$55,OR(H558="Barrage",H558="16mi",H558="8vi",H558="4ti",H558="32mi",H558="Semifinali",H558="Finale"))</f>
        <v>#REF!</v>
      </c>
      <c r="C558" s="73" t="e">
        <f>MAX($C$94:C557)+COUNTIF(G558:N558,$E$40)+AND(G558=$N$38,OR(H558="Barrage",H558="16mi",H558="8vi",H558="4ti",H558="32mi",H558="Semifinali",H558="Finale"))</f>
        <v>#REF!</v>
      </c>
      <c r="D558" s="73" t="e">
        <f>MAX($D$94:D557)+COUNTIF(G558:N558,$E$23)+AND(G558=$N$21,OR(H558="Barrage",H558="16mi",H558="8vi",H558="4ti",H558="32mi",H558="Semifinali",H558="Finale"))</f>
        <v>#REF!</v>
      </c>
      <c r="E558" s="73" t="e">
        <f>MAX($E$94:E557)+COUNTIF(G558:N558,$E$6)+AND(G558=$N$4,OR(H558="Barrage",H558="16mi",H558="8vi",H558="4ti",H558="32mi",H558="Semifinali",H558="Finale"))</f>
        <v>#REF!</v>
      </c>
      <c r="F558" s="58" t="str">
        <f t="shared" si="23"/>
        <v>Turno 9</v>
      </c>
      <c r="G558" s="59" t="s">
        <v>21</v>
      </c>
      <c r="H558" s="59" t="s">
        <v>53</v>
      </c>
      <c r="I558" s="59" t="s">
        <v>20</v>
      </c>
      <c r="J558" s="59" t="s">
        <v>13</v>
      </c>
      <c r="K558" s="59" t="s">
        <v>14</v>
      </c>
      <c r="L558" s="187" t="s">
        <v>11</v>
      </c>
      <c r="M558" s="187"/>
      <c r="N558" s="59" t="s">
        <v>12</v>
      </c>
    </row>
    <row r="559" spans="1:14">
      <c r="A559" s="58" t="e">
        <f>MAX($A$94:A558)+COUNTIF(G559:N559,$E$74)+AND(G559=$N$72,OR(H559="Barrage",H559="16mi",H559="8vi",H559="4ti",H559="32mi",H559="Semifinali",H559="Finale"))</f>
        <v>#REF!</v>
      </c>
      <c r="B559" s="58" t="e">
        <f>MAX($B$94:B558)+COUNTIF(G559:N559,$E$57)+AND(G559=$N$55,OR(H559="Barrage",H559="16mi",H559="8vi",H559="4ti",H559="32mi",H559="Semifinali",H559="Finale"))</f>
        <v>#REF!</v>
      </c>
      <c r="C559" s="73" t="e">
        <f>MAX($C$94:C558)+COUNTIF(G559:N559,$E$40)+AND(G559=$N$38,OR(H559="Barrage",H559="16mi",H559="8vi",H559="4ti",H559="32mi",H559="Semifinali",H559="Finale"))</f>
        <v>#REF!</v>
      </c>
      <c r="D559" s="73" t="e">
        <f>MAX($D$94:D558)+COUNTIF(G559:N559,$E$23)+AND(G559=$N$21,OR(H559="Barrage",H559="16mi",H559="8vi",H559="4ti",H559="32mi",H559="Semifinali",H559="Finale"))</f>
        <v>#REF!</v>
      </c>
      <c r="E559" s="73" t="e">
        <f>MAX($E$94:E558)+COUNTIF(G559:N559,$E$6)+AND(G559=$N$4,OR(H559="Barrage",H559="16mi",H559="8vi",H559="4ti",H559="32mi",H559="Semifinali",H559="Finale"))</f>
        <v>#REF!</v>
      </c>
      <c r="F559" s="58" t="str">
        <f t="shared" si="23"/>
        <v>Turno 9</v>
      </c>
      <c r="G559" s="65"/>
      <c r="H559" s="65"/>
      <c r="I559" s="65"/>
      <c r="J559" s="65"/>
      <c r="K559" s="65"/>
      <c r="L559" s="65"/>
      <c r="M559" s="65"/>
      <c r="N559" s="65"/>
    </row>
    <row r="560" spans="1:14">
      <c r="A560" s="58" t="e">
        <f>MAX($A$94:A559)+COUNTIF(G560:N560,$E$74)+AND(G560=$N$72,OR(H560="Barrage",H560="16mi",H560="8vi",H560="4ti",H560="32mi",H560="Semifinali",H560="Finale"))</f>
        <v>#REF!</v>
      </c>
      <c r="B560" s="58" t="e">
        <f>MAX($B$94:B559)+COUNTIF(G560:N560,$E$57)+AND(G560=$N$55,OR(H560="Barrage",H560="16mi",H560="8vi",H560="4ti",H560="32mi",H560="Semifinali",H560="Finale"))</f>
        <v>#REF!</v>
      </c>
      <c r="C560" s="73" t="e">
        <f>MAX($C$94:C559)+COUNTIF(G560:N560,$E$40)+AND(G560=$N$38,OR(H560="Barrage",H560="16mi",H560="8vi",H560="4ti",H560="32mi",H560="Semifinali",H560="Finale"))</f>
        <v>#REF!</v>
      </c>
      <c r="D560" s="73" t="e">
        <f>MAX($D$94:D559)+COUNTIF(G560:N560,$E$23)+AND(G560=$N$21,OR(H560="Barrage",H560="16mi",H560="8vi",H560="4ti",H560="32mi",H560="Semifinali",H560="Finale"))</f>
        <v>#REF!</v>
      </c>
      <c r="E560" s="73" t="e">
        <f>MAX($E$94:E559)+COUNTIF(G560:N560,$E$6)+AND(G560=$N$4,OR(H560="Barrage",H560="16mi",H560="8vi",H560="4ti",H560="32mi",H560="Semifinali",H560="Finale"))</f>
        <v>#REF!</v>
      </c>
      <c r="F560" s="58" t="str">
        <f t="shared" si="23"/>
        <v>Turno 9</v>
      </c>
      <c r="G560" s="72" t="e">
        <f>#REF!</f>
        <v>#REF!</v>
      </c>
      <c r="H560" s="60" t="s">
        <v>611</v>
      </c>
      <c r="I560" s="60">
        <v>1</v>
      </c>
      <c r="J560" s="66"/>
      <c r="K560" s="66"/>
      <c r="L560" s="66"/>
      <c r="M560" s="66"/>
      <c r="N560" s="66"/>
    </row>
    <row r="561" spans="1:14">
      <c r="A561" s="58" t="e">
        <f>MAX($A$94:A560)+COUNTIF(G561:N561,$E$74)+AND(G561=$N$72,OR(H561="Barrage",H561="16mi",H561="8vi",H561="4ti",H561="32mi",H561="Semifinali",H561="Finale"))</f>
        <v>#REF!</v>
      </c>
      <c r="B561" s="58" t="e">
        <f>MAX($B$94:B560)+COUNTIF(G561:N561,$E$57)+AND(G561=$N$55,OR(H561="Barrage",H561="16mi",H561="8vi",H561="4ti",H561="32mi",H561="Semifinali",H561="Finale"))</f>
        <v>#REF!</v>
      </c>
      <c r="C561" s="73" t="e">
        <f>MAX($C$94:C560)+COUNTIF(G561:N561,$E$40)+AND(G561=$N$38,OR(H561="Barrage",H561="16mi",H561="8vi",H561="4ti",H561="32mi",H561="Semifinali",H561="Finale"))</f>
        <v>#REF!</v>
      </c>
      <c r="D561" s="73" t="e">
        <f>MAX($D$94:D560)+COUNTIF(G561:N561,$E$23)+AND(G561=$N$21,OR(H561="Barrage",H561="16mi",H561="8vi",H561="4ti",H561="32mi",H561="Semifinali",H561="Finale"))</f>
        <v>#REF!</v>
      </c>
      <c r="E561" s="73" t="e">
        <f>MAX($E$94:E560)+COUNTIF(G561:N561,$E$6)+AND(G561=$N$4,OR(H561="Barrage",H561="16mi",H561="8vi",H561="4ti",H561="32mi",H561="Semifinali",H561="Finale"))</f>
        <v>#REF!</v>
      </c>
      <c r="F561" s="58" t="str">
        <f t="shared" si="23"/>
        <v>Turno 9</v>
      </c>
      <c r="G561" s="72" t="e">
        <f>#REF!</f>
        <v>#REF!</v>
      </c>
      <c r="H561" s="60"/>
      <c r="I561" s="60">
        <v>2</v>
      </c>
      <c r="J561" s="66"/>
      <c r="K561" s="66"/>
      <c r="L561" s="66"/>
      <c r="M561" s="66"/>
      <c r="N561" s="66"/>
    </row>
    <row r="562" spans="1:14">
      <c r="A562" s="58" t="e">
        <f>MAX($A$94:A561)+COUNTIF(G562:N562,$E$74)+AND(G562=$N$72,OR(H562="Barrage",H562="16mi",H562="8vi",H562="4ti",H562="32mi",H562="Semifinali",H562="Finale"))</f>
        <v>#REF!</v>
      </c>
      <c r="B562" s="58" t="e">
        <f>MAX($B$94:B561)+COUNTIF(G562:N562,$E$57)+AND(G562=$N$55,OR(H562="Barrage",H562="16mi",H562="8vi",H562="4ti",H562="32mi",H562="Semifinali",H562="Finale"))</f>
        <v>#REF!</v>
      </c>
      <c r="C562" s="73" t="e">
        <f>MAX($C$94:C561)+COUNTIF(G562:N562,$E$40)+AND(G562=$N$38,OR(H562="Barrage",H562="16mi",H562="8vi",H562="4ti",H562="32mi",H562="Semifinali",H562="Finale"))</f>
        <v>#REF!</v>
      </c>
      <c r="D562" s="73" t="e">
        <f>MAX($D$94:D561)+COUNTIF(G562:N562,$E$23)+AND(G562=$N$21,OR(H562="Barrage",H562="16mi",H562="8vi",H562="4ti",H562="32mi",H562="Semifinali",H562="Finale"))</f>
        <v>#REF!</v>
      </c>
      <c r="E562" s="73" t="e">
        <f>MAX($E$94:E561)+COUNTIF(G562:N562,$E$6)+AND(G562=$N$4,OR(H562="Barrage",H562="16mi",H562="8vi",H562="4ti",H562="32mi",H562="Semifinali",H562="Finale"))</f>
        <v>#REF!</v>
      </c>
      <c r="F562" s="58" t="str">
        <f t="shared" si="23"/>
        <v>Turno 9</v>
      </c>
      <c r="G562" s="72" t="e">
        <f>#REF!</f>
        <v>#REF!</v>
      </c>
      <c r="H562" s="60"/>
      <c r="I562" s="60">
        <v>3</v>
      </c>
      <c r="J562" s="66"/>
      <c r="K562" s="66"/>
      <c r="L562" s="66"/>
      <c r="M562" s="66"/>
      <c r="N562" s="66"/>
    </row>
    <row r="563" spans="1:14">
      <c r="A563" s="58" t="e">
        <f>MAX($A$94:A562)+COUNTIF(G563:N563,$E$74)+AND(G563=$N$72,OR(H563="Barrage",H563="16mi",H563="8vi",H563="4ti",H563="32mi",H563="Semifinali",H563="Finale"))</f>
        <v>#REF!</v>
      </c>
      <c r="B563" s="58" t="e">
        <f>MAX($B$94:B562)+COUNTIF(G563:N563,$E$57)+AND(G563=$N$55,OR(H563="Barrage",H563="16mi",H563="8vi",H563="4ti",H563="32mi",H563="Semifinali",H563="Finale"))</f>
        <v>#REF!</v>
      </c>
      <c r="C563" s="73" t="e">
        <f>MAX($C$94:C562)+COUNTIF(G563:N563,$E$40)+AND(G563=$N$38,OR(H563="Barrage",H563="16mi",H563="8vi",H563="4ti",H563="32mi",H563="Semifinali",H563="Finale"))</f>
        <v>#REF!</v>
      </c>
      <c r="D563" s="73" t="e">
        <f>MAX($D$94:D562)+COUNTIF(G563:N563,$E$23)+AND(G563=$N$21,OR(H563="Barrage",H563="16mi",H563="8vi",H563="4ti",H563="32mi",H563="Semifinali",H563="Finale"))</f>
        <v>#REF!</v>
      </c>
      <c r="E563" s="73" t="e">
        <f>MAX($E$94:E562)+COUNTIF(G563:N563,$E$6)+AND(G563=$N$4,OR(H563="Barrage",H563="16mi",H563="8vi",H563="4ti",H563="32mi",H563="Semifinali",H563="Finale"))</f>
        <v>#REF!</v>
      </c>
      <c r="F563" s="58" t="str">
        <f t="shared" si="23"/>
        <v>Turno 9</v>
      </c>
      <c r="G563" s="72" t="e">
        <f>#REF!</f>
        <v>#REF!</v>
      </c>
      <c r="H563" s="60"/>
      <c r="I563" s="60">
        <v>4</v>
      </c>
      <c r="J563" s="66"/>
      <c r="K563" s="66"/>
      <c r="L563" s="66"/>
      <c r="M563" s="66"/>
      <c r="N563" s="66"/>
    </row>
    <row r="564" spans="1:14">
      <c r="A564" s="58" t="e">
        <f>MAX($A$94:A563)+COUNTIF(G564:N564,$E$74)+AND(G564=$N$72,OR(H564="Barrage",H564="16mi",H564="8vi",H564="4ti",H564="32mi",H564="Semifinali",H564="Finale"))</f>
        <v>#REF!</v>
      </c>
      <c r="B564" s="58" t="e">
        <f>MAX($B$94:B563)+COUNTIF(G564:N564,$E$57)+AND(G564=$N$55,OR(H564="Barrage",H564="16mi",H564="8vi",H564="4ti",H564="32mi",H564="Semifinali",H564="Finale"))</f>
        <v>#REF!</v>
      </c>
      <c r="C564" s="73" t="e">
        <f>MAX($C$94:C563)+COUNTIF(G564:N564,$E$40)+AND(G564=$N$38,OR(H564="Barrage",H564="16mi",H564="8vi",H564="4ti",H564="32mi",H564="Semifinali",H564="Finale"))</f>
        <v>#REF!</v>
      </c>
      <c r="D564" s="73" t="e">
        <f>MAX($D$94:D563)+COUNTIF(G564:N564,$E$23)+AND(G564=$N$21,OR(H564="Barrage",H564="16mi",H564="8vi",H564="4ti",H564="32mi",H564="Semifinali",H564="Finale"))</f>
        <v>#REF!</v>
      </c>
      <c r="E564" s="73" t="e">
        <f>MAX($E$94:E563)+COUNTIF(G564:N564,$E$6)+AND(G564=$N$4,OR(H564="Barrage",H564="16mi",H564="8vi",H564="4ti",H564="32mi",H564="Semifinali",H564="Finale"))</f>
        <v>#REF!</v>
      </c>
      <c r="F564" s="58" t="str">
        <f t="shared" si="23"/>
        <v>Turno 9</v>
      </c>
      <c r="G564" s="72" t="e">
        <f>#REF!</f>
        <v>#REF!</v>
      </c>
      <c r="H564" s="60"/>
      <c r="I564" s="60">
        <v>5</v>
      </c>
      <c r="J564" s="66"/>
      <c r="K564" s="66"/>
      <c r="L564" s="66"/>
      <c r="M564" s="66"/>
      <c r="N564" s="66"/>
    </row>
    <row r="565" spans="1:14">
      <c r="A565" s="58" t="e">
        <f>MAX($A$94:A564)+COUNTIF(G565:N565,$E$74)+AND(G565=$N$72,OR(H565="Barrage",H565="16mi",H565="8vi",H565="4ti",H565="32mi",H565="Semifinali",H565="Finale"))</f>
        <v>#REF!</v>
      </c>
      <c r="B565" s="58" t="e">
        <f>MAX($B$94:B564)+COUNTIF(G565:N565,$E$57)+AND(G565=$N$55,OR(H565="Barrage",H565="16mi",H565="8vi",H565="4ti",H565="32mi",H565="Semifinali",H565="Finale"))</f>
        <v>#REF!</v>
      </c>
      <c r="C565" s="73" t="e">
        <f>MAX($C$94:C564)+COUNTIF(G565:N565,$E$40)+AND(G565=$N$38,OR(H565="Barrage",H565="16mi",H565="8vi",H565="4ti",H565="32mi",H565="Semifinali",H565="Finale"))</f>
        <v>#REF!</v>
      </c>
      <c r="D565" s="73" t="e">
        <f>MAX($D$94:D564)+COUNTIF(G565:N565,$E$23)+AND(G565=$N$21,OR(H565="Barrage",H565="16mi",H565="8vi",H565="4ti",H565="32mi",H565="Semifinali",H565="Finale"))</f>
        <v>#REF!</v>
      </c>
      <c r="E565" s="73" t="e">
        <f>MAX($E$94:E564)+COUNTIF(G565:N565,$E$6)+AND(G565=$N$4,OR(H565="Barrage",H565="16mi",H565="8vi",H565="4ti",H565="32mi",H565="Semifinali",H565="Finale"))</f>
        <v>#REF!</v>
      </c>
      <c r="F565" s="58" t="str">
        <f t="shared" si="23"/>
        <v>Turno 9</v>
      </c>
      <c r="G565" s="72" t="e">
        <f>#REF!</f>
        <v>#REF!</v>
      </c>
      <c r="H565" s="60"/>
      <c r="I565" s="60">
        <v>6</v>
      </c>
      <c r="J565" s="66"/>
      <c r="K565" s="66"/>
      <c r="L565" s="66"/>
      <c r="M565" s="66"/>
      <c r="N565" s="66"/>
    </row>
    <row r="566" spans="1:14">
      <c r="A566" s="58" t="e">
        <f>MAX($A$94:A565)+COUNTIF(G566:N566,$E$74)+AND(G566=$N$72,OR(H566="Barrage",H566="16mi",H566="8vi",H566="4ti",H566="32mi",H566="Semifinali",H566="Finale"))</f>
        <v>#REF!</v>
      </c>
      <c r="B566" s="58" t="e">
        <f>MAX($B$94:B565)+COUNTIF(G566:N566,$E$57)+AND(G566=$N$55,OR(H566="Barrage",H566="16mi",H566="8vi",H566="4ti",H566="32mi",H566="Semifinali",H566="Finale"))</f>
        <v>#REF!</v>
      </c>
      <c r="C566" s="73" t="e">
        <f>MAX($C$94:C565)+COUNTIF(G566:N566,$E$40)+AND(G566=$N$38,OR(H566="Barrage",H566="16mi",H566="8vi",H566="4ti",H566="32mi",H566="Semifinali",H566="Finale"))</f>
        <v>#REF!</v>
      </c>
      <c r="D566" s="73" t="e">
        <f>MAX($D$94:D565)+COUNTIF(G566:N566,$E$23)+AND(G566=$N$21,OR(H566="Barrage",H566="16mi",H566="8vi",H566="4ti",H566="32mi",H566="Semifinali",H566="Finale"))</f>
        <v>#REF!</v>
      </c>
      <c r="E566" s="73" t="e">
        <f>MAX($E$94:E565)+COUNTIF(G566:N566,$E$6)+AND(G566=$N$4,OR(H566="Barrage",H566="16mi",H566="8vi",H566="4ti",H566="32mi",H566="Semifinali",H566="Finale"))</f>
        <v>#REF!</v>
      </c>
      <c r="F566" s="58" t="str">
        <f t="shared" si="23"/>
        <v>Turno 9</v>
      </c>
      <c r="G566" s="72" t="e">
        <f>#REF!</f>
        <v>#REF!</v>
      </c>
      <c r="H566" s="60"/>
      <c r="I566" s="60">
        <v>7</v>
      </c>
      <c r="J566" s="66"/>
      <c r="K566" s="66"/>
      <c r="L566" s="66"/>
      <c r="M566" s="66"/>
      <c r="N566" s="66"/>
    </row>
    <row r="567" spans="1:14">
      <c r="A567" s="58" t="e">
        <f>MAX($A$94:A566)+COUNTIF(G567:N567,$E$74)+AND(G567=$N$72,OR(H567="Barrage",H567="16mi",H567="8vi",H567="4ti",H567="32mi",H567="Semifinali",H567="Finale"))</f>
        <v>#REF!</v>
      </c>
      <c r="B567" s="58" t="e">
        <f>MAX($B$94:B566)+COUNTIF(G567:N567,$E$57)+AND(G567=$N$55,OR(H567="Barrage",H567="16mi",H567="8vi",H567="4ti",H567="32mi",H567="Semifinali",H567="Finale"))</f>
        <v>#REF!</v>
      </c>
      <c r="C567" s="73" t="e">
        <f>MAX($C$94:C566)+COUNTIF(G567:N567,$E$40)+AND(G567=$N$38,OR(H567="Barrage",H567="16mi",H567="8vi",H567="4ti",H567="32mi",H567="Semifinali",H567="Finale"))</f>
        <v>#REF!</v>
      </c>
      <c r="D567" s="73" t="e">
        <f>MAX($D$94:D566)+COUNTIF(G567:N567,$E$23)+AND(G567=$N$21,OR(H567="Barrage",H567="16mi",H567="8vi",H567="4ti",H567="32mi",H567="Semifinali",H567="Finale"))</f>
        <v>#REF!</v>
      </c>
      <c r="E567" s="73" t="e">
        <f>MAX($E$94:E566)+COUNTIF(G567:N567,$E$6)+AND(G567=$N$4,OR(H567="Barrage",H567="16mi",H567="8vi",H567="4ti",H567="32mi",H567="Semifinali",H567="Finale"))</f>
        <v>#REF!</v>
      </c>
      <c r="F567" s="58" t="str">
        <f t="shared" si="23"/>
        <v>Turno 9</v>
      </c>
      <c r="G567" s="72" t="e">
        <f>#REF!</f>
        <v>#REF!</v>
      </c>
      <c r="H567" s="60"/>
      <c r="I567" s="60">
        <v>8</v>
      </c>
      <c r="J567" s="66"/>
      <c r="K567" s="66"/>
      <c r="L567" s="66"/>
      <c r="M567" s="66"/>
      <c r="N567" s="66"/>
    </row>
    <row r="568" spans="1:14">
      <c r="A568" s="58" t="e">
        <f>MAX($A$94:A567)+COUNTIF(G568:N568,$E$74)+AND(G568=$N$72,OR(H568="Barrage",H568="16mi",H568="8vi",H568="4ti",H568="32mi",H568="Semifinali",H568="Finale"))</f>
        <v>#REF!</v>
      </c>
      <c r="B568" s="58" t="e">
        <f>MAX($B$94:B567)+COUNTIF(G568:N568,$E$57)+AND(G568=$N$55,OR(H568="Barrage",H568="16mi",H568="8vi",H568="4ti",H568="32mi",H568="Semifinali",H568="Finale"))</f>
        <v>#REF!</v>
      </c>
      <c r="C568" s="73" t="e">
        <f>MAX($C$94:C567)+COUNTIF(G568:N568,$E$40)+AND(G568=$N$38,OR(H568="Barrage",H568="16mi",H568="8vi",H568="4ti",H568="32mi",H568="Semifinali",H568="Finale"))</f>
        <v>#REF!</v>
      </c>
      <c r="D568" s="73" t="e">
        <f>MAX($D$94:D567)+COUNTIF(G568:N568,$E$23)+AND(G568=$N$21,OR(H568="Barrage",H568="16mi",H568="8vi",H568="4ti",H568="32mi",H568="Semifinali",H568="Finale"))</f>
        <v>#REF!</v>
      </c>
      <c r="E568" s="73" t="e">
        <f>MAX($E$94:E567)+COUNTIF(G568:N568,$E$6)+AND(G568=$N$4,OR(H568="Barrage",H568="16mi",H568="8vi",H568="4ti",H568="32mi",H568="Semifinali",H568="Finale"))</f>
        <v>#REF!</v>
      </c>
      <c r="F568" s="58" t="str">
        <f t="shared" si="23"/>
        <v>Turno 9</v>
      </c>
      <c r="G568" s="61" t="e">
        <f>#REF!</f>
        <v>#REF!</v>
      </c>
      <c r="H568" s="60" t="s">
        <v>611</v>
      </c>
      <c r="I568" s="60">
        <v>9</v>
      </c>
      <c r="J568" s="66"/>
      <c r="K568" s="66"/>
      <c r="L568" s="66"/>
      <c r="M568" s="66"/>
      <c r="N568" s="66"/>
    </row>
    <row r="569" spans="1:14">
      <c r="A569" s="58" t="e">
        <f>MAX($A$94:A568)+COUNTIF(G569:N569,$E$74)+AND(G569=$N$72,OR(H569="Barrage",H569="16mi",H569="8vi",H569="4ti",H569="32mi",H569="Semifinali",H569="Finale"))</f>
        <v>#REF!</v>
      </c>
      <c r="B569" s="58" t="e">
        <f>MAX($B$94:B568)+COUNTIF(G569:N569,$E$57)+AND(G569=$N$55,OR(H569="Barrage",H569="16mi",H569="8vi",H569="4ti",H569="32mi",H569="Semifinali",H569="Finale"))</f>
        <v>#REF!</v>
      </c>
      <c r="C569" s="73" t="e">
        <f>MAX($C$94:C568)+COUNTIF(G569:N569,$E$40)+AND(G569=$N$38,OR(H569="Barrage",H569="16mi",H569="8vi",H569="4ti",H569="32mi",H569="Semifinali",H569="Finale"))</f>
        <v>#REF!</v>
      </c>
      <c r="D569" s="73" t="e">
        <f>MAX($D$94:D568)+COUNTIF(G569:N569,$E$23)+AND(G569=$N$21,OR(H569="Barrage",H569="16mi",H569="8vi",H569="4ti",H569="32mi",H569="Semifinali",H569="Finale"))</f>
        <v>#REF!</v>
      </c>
      <c r="E569" s="73" t="e">
        <f>MAX($E$94:E568)+COUNTIF(G569:N569,$E$6)+AND(G569=$N$4,OR(H569="Barrage",H569="16mi",H569="8vi",H569="4ti",H569="32mi",H569="Semifinali",H569="Finale"))</f>
        <v>#REF!</v>
      </c>
      <c r="F569" s="58" t="str">
        <f t="shared" si="23"/>
        <v>Turno 9</v>
      </c>
      <c r="G569" s="61" t="e">
        <f>#REF!</f>
        <v>#REF!</v>
      </c>
      <c r="H569" s="60"/>
      <c r="I569" s="60">
        <v>10</v>
      </c>
      <c r="J569" s="66"/>
      <c r="K569" s="66"/>
      <c r="L569" s="66"/>
      <c r="M569" s="66"/>
      <c r="N569" s="66"/>
    </row>
    <row r="570" spans="1:14">
      <c r="A570" s="58" t="e">
        <f>MAX($A$94:A569)+COUNTIF(G570:N570,$E$74)+AND(G570=$N$72,OR(H570="Barrage",H570="16mi",H570="8vi",H570="4ti",H570="32mi",H570="Semifinali",H570="Finale"))</f>
        <v>#REF!</v>
      </c>
      <c r="B570" s="58" t="e">
        <f>MAX($B$94:B569)+COUNTIF(G570:N570,$E$57)+AND(G570=$N$55,OR(H570="Barrage",H570="16mi",H570="8vi",H570="4ti",H570="32mi",H570="Semifinali",H570="Finale"))</f>
        <v>#REF!</v>
      </c>
      <c r="C570" s="73" t="e">
        <f>MAX($C$94:C569)+COUNTIF(G570:N570,$E$40)+AND(G570=$N$38,OR(H570="Barrage",H570="16mi",H570="8vi",H570="4ti",H570="32mi",H570="Semifinali",H570="Finale"))</f>
        <v>#REF!</v>
      </c>
      <c r="D570" s="73" t="e">
        <f>MAX($D$94:D569)+COUNTIF(G570:N570,$E$23)+AND(G570=$N$21,OR(H570="Barrage",H570="16mi",H570="8vi",H570="4ti",H570="32mi",H570="Semifinali",H570="Finale"))</f>
        <v>#REF!</v>
      </c>
      <c r="E570" s="73" t="e">
        <f>MAX($E$94:E569)+COUNTIF(G570:N570,$E$6)+AND(G570=$N$4,OR(H570="Barrage",H570="16mi",H570="8vi",H570="4ti",H570="32mi",H570="Semifinali",H570="Finale"))</f>
        <v>#REF!</v>
      </c>
      <c r="F570" s="58" t="str">
        <f t="shared" si="23"/>
        <v>Turno 9</v>
      </c>
      <c r="G570" s="61" t="e">
        <f>#REF!</f>
        <v>#REF!</v>
      </c>
      <c r="H570" s="60"/>
      <c r="I570" s="60">
        <v>11</v>
      </c>
      <c r="J570" s="66"/>
      <c r="K570" s="66"/>
      <c r="L570" s="66"/>
      <c r="M570" s="66"/>
      <c r="N570" s="66"/>
    </row>
    <row r="571" spans="1:14">
      <c r="A571" s="58" t="e">
        <f>MAX($A$94:A570)+COUNTIF(G571:N571,$E$74)+AND(G571=$N$72,OR(H571="Barrage",H571="16mi",H571="8vi",H571="4ti",H571="32mi",H571="Semifinali",H571="Finale"))</f>
        <v>#REF!</v>
      </c>
      <c r="B571" s="58" t="e">
        <f>MAX($B$94:B570)+COUNTIF(G571:N571,$E$57)+AND(G571=$N$55,OR(H571="Barrage",H571="16mi",H571="8vi",H571="4ti",H571="32mi",H571="Semifinali",H571="Finale"))</f>
        <v>#REF!</v>
      </c>
      <c r="C571" s="73" t="e">
        <f>MAX($C$94:C570)+COUNTIF(G571:N571,$E$40)+AND(G571=$N$38,OR(H571="Barrage",H571="16mi",H571="8vi",H571="4ti",H571="32mi",H571="Semifinali",H571="Finale"))</f>
        <v>#REF!</v>
      </c>
      <c r="D571" s="73" t="e">
        <f>MAX($D$94:D570)+COUNTIF(G571:N571,$E$23)+AND(G571=$N$21,OR(H571="Barrage",H571="16mi",H571="8vi",H571="4ti",H571="32mi",H571="Semifinali",H571="Finale"))</f>
        <v>#REF!</v>
      </c>
      <c r="E571" s="73" t="e">
        <f>MAX($E$94:E570)+COUNTIF(G571:N571,$E$6)+AND(G571=$N$4,OR(H571="Barrage",H571="16mi",H571="8vi",H571="4ti",H571="32mi",H571="Semifinali",H571="Finale"))</f>
        <v>#REF!</v>
      </c>
      <c r="F571" s="58" t="str">
        <f t="shared" si="23"/>
        <v>Turno 9</v>
      </c>
      <c r="G571" s="61" t="e">
        <f>#REF!</f>
        <v>#REF!</v>
      </c>
      <c r="H571" s="60"/>
      <c r="I571" s="60">
        <v>12</v>
      </c>
      <c r="J571" s="66"/>
      <c r="K571" s="66"/>
      <c r="L571" s="66"/>
      <c r="M571" s="66"/>
      <c r="N571" s="66"/>
    </row>
    <row r="572" spans="1:14">
      <c r="A572" s="58" t="e">
        <f>MAX($A$94:A571)+COUNTIF(G572:N572,$E$74)+AND(G572=$N$72,OR(H572="Barrage",H572="16mi",H572="8vi",H572="4ti",H572="32mi",H572="Semifinali",H572="Finale"))</f>
        <v>#REF!</v>
      </c>
      <c r="B572" s="58" t="e">
        <f>MAX($B$94:B571)+COUNTIF(G572:N572,$E$57)+AND(G572=$N$55,OR(H572="Barrage",H572="16mi",H572="8vi",H572="4ti",H572="32mi",H572="Semifinali",H572="Finale"))</f>
        <v>#REF!</v>
      </c>
      <c r="C572" s="73" t="e">
        <f>MAX($C$94:C571)+COUNTIF(G572:N572,$E$40)+AND(G572=$N$38,OR(H572="Barrage",H572="16mi",H572="8vi",H572="4ti",H572="32mi",H572="Semifinali",H572="Finale"))</f>
        <v>#REF!</v>
      </c>
      <c r="D572" s="73" t="e">
        <f>MAX($D$94:D571)+COUNTIF(G572:N572,$E$23)+AND(G572=$N$21,OR(H572="Barrage",H572="16mi",H572="8vi",H572="4ti",H572="32mi",H572="Semifinali",H572="Finale"))</f>
        <v>#REF!</v>
      </c>
      <c r="E572" s="73" t="e">
        <f>MAX($E$94:E571)+COUNTIF(G572:N572,$E$6)+AND(G572=$N$4,OR(H572="Barrage",H572="16mi",H572="8vi",H572="4ti",H572="32mi",H572="Semifinali",H572="Finale"))</f>
        <v>#REF!</v>
      </c>
      <c r="F572" s="58" t="str">
        <f t="shared" si="23"/>
        <v>Turno 9</v>
      </c>
      <c r="G572" s="61" t="e">
        <f>#REF!</f>
        <v>#REF!</v>
      </c>
      <c r="H572" s="60"/>
      <c r="I572" s="60">
        <v>13</v>
      </c>
      <c r="J572" s="66"/>
      <c r="K572" s="66"/>
      <c r="L572" s="66"/>
      <c r="M572" s="66"/>
      <c r="N572" s="66"/>
    </row>
    <row r="573" spans="1:14">
      <c r="A573" s="58" t="e">
        <f>MAX($A$94:A572)+COUNTIF(G573:N573,$E$74)+AND(G573=$N$72,OR(H573="Barrage",H573="16mi",H573="8vi",H573="4ti",H573="32mi",H573="Semifinali",H573="Finale"))</f>
        <v>#REF!</v>
      </c>
      <c r="B573" s="58" t="e">
        <f>MAX($B$94:B572)+COUNTIF(G573:N573,$E$57)+AND(G573=$N$55,OR(H573="Barrage",H573="16mi",H573="8vi",H573="4ti",H573="32mi",H573="Semifinali",H573="Finale"))</f>
        <v>#REF!</v>
      </c>
      <c r="C573" s="73" t="e">
        <f>MAX($C$94:C572)+COUNTIF(G573:N573,$E$40)+AND(G573=$N$38,OR(H573="Barrage",H573="16mi",H573="8vi",H573="4ti",H573="32mi",H573="Semifinali",H573="Finale"))</f>
        <v>#REF!</v>
      </c>
      <c r="D573" s="73" t="e">
        <f>MAX($D$94:D572)+COUNTIF(G573:N573,$E$23)+AND(G573=$N$21,OR(H573="Barrage",H573="16mi",H573="8vi",H573="4ti",H573="32mi",H573="Semifinali",H573="Finale"))</f>
        <v>#REF!</v>
      </c>
      <c r="E573" s="73" t="e">
        <f>MAX($E$94:E572)+COUNTIF(G573:N573,$E$6)+AND(G573=$N$4,OR(H573="Barrage",H573="16mi",H573="8vi",H573="4ti",H573="32mi",H573="Semifinali",H573="Finale"))</f>
        <v>#REF!</v>
      </c>
      <c r="F573" s="58" t="str">
        <f t="shared" si="23"/>
        <v>Turno 9</v>
      </c>
      <c r="G573" s="61" t="e">
        <f>#REF!</f>
        <v>#REF!</v>
      </c>
      <c r="H573" s="60"/>
      <c r="I573" s="60">
        <v>14</v>
      </c>
      <c r="J573" s="66"/>
      <c r="K573" s="66"/>
      <c r="L573" s="66"/>
      <c r="M573" s="66"/>
      <c r="N573" s="66"/>
    </row>
    <row r="574" spans="1:14">
      <c r="A574" s="58" t="e">
        <f>MAX($A$94:A573)+COUNTIF(G574:N574,$E$74)+AND(G574=$N$72,OR(H574="Barrage",H574="16mi",H574="8vi",H574="4ti",H574="32mi",H574="Semifinali",H574="Finale"))</f>
        <v>#REF!</v>
      </c>
      <c r="B574" s="58" t="e">
        <f>MAX($B$94:B573)+COUNTIF(G574:N574,$E$57)+AND(G574=$N$55,OR(H574="Barrage",H574="16mi",H574="8vi",H574="4ti",H574="32mi",H574="Semifinali",H574="Finale"))</f>
        <v>#REF!</v>
      </c>
      <c r="C574" s="73" t="e">
        <f>MAX($C$94:C573)+COUNTIF(G574:N574,$E$40)+AND(G574=$N$38,OR(H574="Barrage",H574="16mi",H574="8vi",H574="4ti",H574="32mi",H574="Semifinali",H574="Finale"))</f>
        <v>#REF!</v>
      </c>
      <c r="D574" s="73" t="e">
        <f>MAX($D$94:D573)+COUNTIF(G574:N574,$E$23)+AND(G574=$N$21,OR(H574="Barrage",H574="16mi",H574="8vi",H574="4ti",H574="32mi",H574="Semifinali",H574="Finale"))</f>
        <v>#REF!</v>
      </c>
      <c r="E574" s="73" t="e">
        <f>MAX($E$94:E573)+COUNTIF(G574:N574,$E$6)+AND(G574=$N$4,OR(H574="Barrage",H574="16mi",H574="8vi",H574="4ti",H574="32mi",H574="Semifinali",H574="Finale"))</f>
        <v>#REF!</v>
      </c>
      <c r="F574" s="58" t="str">
        <f t="shared" si="23"/>
        <v>Turno 9</v>
      </c>
      <c r="G574" s="61" t="e">
        <f>#REF!</f>
        <v>#REF!</v>
      </c>
      <c r="H574" s="60"/>
      <c r="I574" s="60">
        <v>15</v>
      </c>
      <c r="J574" s="66"/>
      <c r="K574" s="66"/>
      <c r="L574" s="66"/>
      <c r="M574" s="66"/>
      <c r="N574" s="66"/>
    </row>
    <row r="575" spans="1:14">
      <c r="A575" s="58" t="e">
        <f>MAX($A$94:A574)+COUNTIF(G575:N575,$E$74)+AND(G575=$N$72,OR(H575="Barrage",H575="16mi",H575="8vi",H575="4ti",H575="32mi",H575="Semifinali",H575="Finale"))</f>
        <v>#REF!</v>
      </c>
      <c r="B575" s="58" t="e">
        <f>MAX($B$94:B574)+COUNTIF(G575:N575,$E$57)+AND(G575=$N$55,OR(H575="Barrage",H575="16mi",H575="8vi",H575="4ti",H575="32mi",H575="Semifinali",H575="Finale"))</f>
        <v>#REF!</v>
      </c>
      <c r="C575" s="73" t="e">
        <f>MAX($C$94:C574)+COUNTIF(G575:N575,$E$40)+AND(G575=$N$38,OR(H575="Barrage",H575="16mi",H575="8vi",H575="4ti",H575="32mi",H575="Semifinali",H575="Finale"))</f>
        <v>#REF!</v>
      </c>
      <c r="D575" s="73" t="e">
        <f>MAX($D$94:D574)+COUNTIF(G575:N575,$E$23)+AND(G575=$N$21,OR(H575="Barrage",H575="16mi",H575="8vi",H575="4ti",H575="32mi",H575="Semifinali",H575="Finale"))</f>
        <v>#REF!</v>
      </c>
      <c r="E575" s="73" t="e">
        <f>MAX($E$94:E574)+COUNTIF(G575:N575,$E$6)+AND(G575=$N$4,OR(H575="Barrage",H575="16mi",H575="8vi",H575="4ti",H575="32mi",H575="Semifinali",H575="Finale"))</f>
        <v>#REF!</v>
      </c>
      <c r="F575" s="58" t="str">
        <f t="shared" si="23"/>
        <v>Turno 9</v>
      </c>
      <c r="G575" s="61" t="e">
        <f>#REF!</f>
        <v>#REF!</v>
      </c>
      <c r="H575" s="60"/>
      <c r="I575" s="60">
        <v>16</v>
      </c>
      <c r="J575" s="66"/>
      <c r="K575" s="66"/>
      <c r="L575" s="66"/>
      <c r="M575" s="66"/>
      <c r="N575" s="66"/>
    </row>
    <row r="576" spans="1:14">
      <c r="A576" s="58" t="e">
        <f>MAX($A$94:A575)+COUNTIF(G576:N576,$E$74)+AND(G576=$N$72,OR(H576="Barrage",H576="16mi",H576="8vi",H576="4ti",H576="32mi",H576="Semifinali",H576="Finale"))</f>
        <v>#REF!</v>
      </c>
      <c r="B576" s="58" t="e">
        <f>MAX($B$94:B575)+COUNTIF(G576:N576,$E$57)+AND(G576=$N$55,OR(H576="Barrage",H576="16mi",H576="8vi",H576="4ti",H576="32mi",H576="Semifinali",H576="Finale"))</f>
        <v>#REF!</v>
      </c>
      <c r="C576" s="73" t="e">
        <f>MAX($C$94:C575)+COUNTIF(G576:N576,$E$40)+AND(G576=$N$38,OR(H576="Barrage",H576="16mi",H576="8vi",H576="4ti",H576="32mi",H576="Semifinali",H576="Finale"))</f>
        <v>#REF!</v>
      </c>
      <c r="D576" s="73" t="e">
        <f>MAX($D$94:D575)+COUNTIF(G576:N576,$E$23)+AND(G576=$N$21,OR(H576="Barrage",H576="16mi",H576="8vi",H576="4ti",H576="32mi",H576="Semifinali",H576="Finale"))</f>
        <v>#REF!</v>
      </c>
      <c r="E576" s="73" t="e">
        <f>MAX($E$94:E575)+COUNTIF(G576:N576,$E$6)+AND(G576=$N$4,OR(H576="Barrage",H576="16mi",H576="8vi",H576="4ti",H576="32mi",H576="Semifinali",H576="Finale"))</f>
        <v>#REF!</v>
      </c>
      <c r="F576" s="58" t="str">
        <f t="shared" si="23"/>
        <v>Turno 9</v>
      </c>
      <c r="G576" s="112" t="e">
        <f>#REF!</f>
        <v>#REF!</v>
      </c>
      <c r="H576" s="60" t="s">
        <v>611</v>
      </c>
      <c r="I576" s="60">
        <v>17</v>
      </c>
      <c r="J576" s="66"/>
      <c r="K576" s="66"/>
      <c r="L576" s="66"/>
      <c r="M576" s="66"/>
      <c r="N576" s="66"/>
    </row>
    <row r="577" spans="1:14">
      <c r="A577" s="58" t="e">
        <f>MAX($A$94:A576)+COUNTIF(G577:N577,$E$74)+AND(G577=$N$72,OR(H577="Barrage",H577="16mi",H577="8vi",H577="4ti",H577="32mi",H577="Semifinali",H577="Finale"))</f>
        <v>#REF!</v>
      </c>
      <c r="B577" s="58" t="e">
        <f>MAX($B$94:B576)+COUNTIF(G577:N577,$E$57)+AND(G577=$N$55,OR(H577="Barrage",H577="16mi",H577="8vi",H577="4ti",H577="32mi",H577="Semifinali",H577="Finale"))</f>
        <v>#REF!</v>
      </c>
      <c r="C577" s="73" t="e">
        <f>MAX($C$94:C576)+COUNTIF(G577:N577,$E$40)+AND(G577=$N$38,OR(H577="Barrage",H577="16mi",H577="8vi",H577="4ti",H577="32mi",H577="Semifinali",H577="Finale"))</f>
        <v>#REF!</v>
      </c>
      <c r="D577" s="73" t="e">
        <f>MAX($D$94:D576)+COUNTIF(G577:N577,$E$23)+AND(G577=$N$21,OR(H577="Barrage",H577="16mi",H577="8vi",H577="4ti",H577="32mi",H577="Semifinali",H577="Finale"))</f>
        <v>#REF!</v>
      </c>
      <c r="E577" s="73" t="e">
        <f>MAX($E$94:E576)+COUNTIF(G577:N577,$E$6)+AND(G577=$N$4,OR(H577="Barrage",H577="16mi",H577="8vi",H577="4ti",H577="32mi",H577="Semifinali",H577="Finale"))</f>
        <v>#REF!</v>
      </c>
      <c r="F577" s="58" t="str">
        <f t="shared" si="23"/>
        <v>Turno 9</v>
      </c>
      <c r="G577" s="112" t="e">
        <f>#REF!</f>
        <v>#REF!</v>
      </c>
      <c r="H577" s="60"/>
      <c r="I577" s="60">
        <v>18</v>
      </c>
      <c r="J577" s="66"/>
      <c r="K577" s="66"/>
      <c r="L577" s="66"/>
      <c r="M577" s="66"/>
      <c r="N577" s="66"/>
    </row>
    <row r="578" spans="1:14">
      <c r="A578" s="58" t="e">
        <f>MAX($A$94:A577)+COUNTIF(G578:N578,$E$74)+AND(G578=$N$72,OR(H578="Barrage",H578="16mi",H578="8vi",H578="4ti",H578="32mi",H578="Semifinali",H578="Finale"))</f>
        <v>#REF!</v>
      </c>
      <c r="B578" s="58" t="e">
        <f>MAX($B$94:B577)+COUNTIF(G578:N578,$E$57)+AND(G578=$N$55,OR(H578="Barrage",H578="16mi",H578="8vi",H578="4ti",H578="32mi",H578="Semifinali",H578="Finale"))</f>
        <v>#REF!</v>
      </c>
      <c r="C578" s="73" t="e">
        <f>MAX($C$94:C577)+COUNTIF(G578:N578,$E$40)+AND(G578=$N$38,OR(H578="Barrage",H578="16mi",H578="8vi",H578="4ti",H578="32mi",H578="Semifinali",H578="Finale"))</f>
        <v>#REF!</v>
      </c>
      <c r="D578" s="73" t="e">
        <f>MAX($D$94:D577)+COUNTIF(G578:N578,$E$23)+AND(G578=$N$21,OR(H578="Barrage",H578="16mi",H578="8vi",H578="4ti",H578="32mi",H578="Semifinali",H578="Finale"))</f>
        <v>#REF!</v>
      </c>
      <c r="E578" s="73" t="e">
        <f>MAX($E$94:E577)+COUNTIF(G578:N578,$E$6)+AND(G578=$N$4,OR(H578="Barrage",H578="16mi",H578="8vi",H578="4ti",H578="32mi",H578="Semifinali",H578="Finale"))</f>
        <v>#REF!</v>
      </c>
      <c r="F578" s="58" t="str">
        <f t="shared" si="23"/>
        <v>Turno 9</v>
      </c>
      <c r="G578" s="112" t="e">
        <f>#REF!</f>
        <v>#REF!</v>
      </c>
      <c r="H578" s="60"/>
      <c r="I578" s="60">
        <v>19</v>
      </c>
      <c r="J578" s="66"/>
      <c r="K578" s="66"/>
      <c r="L578" s="66"/>
      <c r="M578" s="66"/>
      <c r="N578" s="66"/>
    </row>
    <row r="579" spans="1:14">
      <c r="A579" s="58" t="e">
        <f>MAX($A$94:A578)+COUNTIF(G579:N579,$E$74)+AND(G579=$N$72,OR(H579="Barrage",H579="16mi",H579="8vi",H579="4ti",H579="32mi",H579="Semifinali",H579="Finale"))</f>
        <v>#REF!</v>
      </c>
      <c r="B579" s="58" t="e">
        <f>MAX($B$94:B578)+COUNTIF(G579:N579,$E$57)+AND(G579=$N$55,OR(H579="Barrage",H579="16mi",H579="8vi",H579="4ti",H579="32mi",H579="Semifinali",H579="Finale"))</f>
        <v>#REF!</v>
      </c>
      <c r="C579" s="73" t="e">
        <f>MAX($C$94:C578)+COUNTIF(G579:N579,$E$40)+AND(G579=$N$38,OR(H579="Barrage",H579="16mi",H579="8vi",H579="4ti",H579="32mi",H579="Semifinali",H579="Finale"))</f>
        <v>#REF!</v>
      </c>
      <c r="D579" s="73" t="e">
        <f>MAX($D$94:D578)+COUNTIF(G579:N579,$E$23)+AND(G579=$N$21,OR(H579="Barrage",H579="16mi",H579="8vi",H579="4ti",H579="32mi",H579="Semifinali",H579="Finale"))</f>
        <v>#REF!</v>
      </c>
      <c r="E579" s="73" t="e">
        <f>MAX($E$94:E578)+COUNTIF(G579:N579,$E$6)+AND(G579=$N$4,OR(H579="Barrage",H579="16mi",H579="8vi",H579="4ti",H579="32mi",H579="Semifinali",H579="Finale"))</f>
        <v>#REF!</v>
      </c>
      <c r="F579" s="58" t="str">
        <f t="shared" si="23"/>
        <v>Turno 9</v>
      </c>
      <c r="G579" s="112" t="e">
        <f>#REF!</f>
        <v>#REF!</v>
      </c>
      <c r="H579" s="60"/>
      <c r="I579" s="60">
        <v>20</v>
      </c>
      <c r="J579" s="66"/>
      <c r="K579" s="66"/>
      <c r="L579" s="66"/>
      <c r="M579" s="66"/>
      <c r="N579" s="66"/>
    </row>
    <row r="580" spans="1:14">
      <c r="A580" s="58" t="e">
        <f>MAX($A$94:A579)+COUNTIF(G580:N580,$E$74)+AND(G580=$N$72,OR(H580="Barrage",H580="16mi",H580="8vi",H580="4ti",H580="32mi",H580="Semifinali",H580="Finale"))</f>
        <v>#REF!</v>
      </c>
      <c r="B580" s="58" t="e">
        <f>MAX($B$94:B579)+COUNTIF(G580:N580,$E$57)+AND(G580=$N$55,OR(H580="Barrage",H580="16mi",H580="8vi",H580="4ti",H580="32mi",H580="Semifinali",H580="Finale"))</f>
        <v>#REF!</v>
      </c>
      <c r="C580" s="73" t="e">
        <f>MAX($C$94:C579)+COUNTIF(G580:N580,$E$40)+AND(G580=$N$38,OR(H580="Barrage",H580="16mi",H580="8vi",H580="4ti",H580="32mi",H580="Semifinali",H580="Finale"))</f>
        <v>#REF!</v>
      </c>
      <c r="D580" s="73" t="e">
        <f>MAX($D$94:D579)+COUNTIF(G580:N580,$E$23)+AND(G580=$N$21,OR(H580="Barrage",H580="16mi",H580="8vi",H580="4ti",H580="32mi",H580="Semifinali",H580="Finale"))</f>
        <v>#REF!</v>
      </c>
      <c r="E580" s="73" t="e">
        <f>MAX($E$94:E579)+COUNTIF(G580:N580,$E$6)+AND(G580=$N$4,OR(H580="Barrage",H580="16mi",H580="8vi",H580="4ti",H580="32mi",H580="Semifinali",H580="Finale"))</f>
        <v>#REF!</v>
      </c>
      <c r="F580" s="58" t="str">
        <f t="shared" si="23"/>
        <v>Turno 9</v>
      </c>
      <c r="G580" s="112" t="e">
        <f>#REF!</f>
        <v>#REF!</v>
      </c>
      <c r="H580" s="60"/>
      <c r="I580" s="60">
        <v>21</v>
      </c>
      <c r="J580" s="66"/>
      <c r="K580" s="66"/>
      <c r="L580" s="66"/>
      <c r="M580" s="66"/>
      <c r="N580" s="66"/>
    </row>
    <row r="581" spans="1:14">
      <c r="A581" s="58" t="e">
        <f>MAX($A$94:A580)+COUNTIF(G581:N581,$E$74)+AND(G581=$N$72,OR(H581="Barrage",H581="16mi",H581="8vi",H581="4ti",H581="32mi",H581="Semifinali",H581="Finale"))</f>
        <v>#REF!</v>
      </c>
      <c r="B581" s="58" t="e">
        <f>MAX($B$94:B580)+COUNTIF(G581:N581,$E$57)+AND(G581=$N$55,OR(H581="Barrage",H581="16mi",H581="8vi",H581="4ti",H581="32mi",H581="Semifinali",H581="Finale"))</f>
        <v>#REF!</v>
      </c>
      <c r="C581" s="73" t="e">
        <f>MAX($C$94:C580)+COUNTIF(G581:N581,$E$40)+AND(G581=$N$38,OR(H581="Barrage",H581="16mi",H581="8vi",H581="4ti",H581="32mi",H581="Semifinali",H581="Finale"))</f>
        <v>#REF!</v>
      </c>
      <c r="D581" s="73" t="e">
        <f>MAX($D$94:D580)+COUNTIF(G581:N581,$E$23)+AND(G581=$N$21,OR(H581="Barrage",H581="16mi",H581="8vi",H581="4ti",H581="32mi",H581="Semifinali",H581="Finale"))</f>
        <v>#REF!</v>
      </c>
      <c r="E581" s="73" t="e">
        <f>MAX($E$94:E580)+COUNTIF(G581:N581,$E$6)+AND(G581=$N$4,OR(H581="Barrage",H581="16mi",H581="8vi",H581="4ti",H581="32mi",H581="Semifinali",H581="Finale"))</f>
        <v>#REF!</v>
      </c>
      <c r="F581" s="58" t="str">
        <f t="shared" si="23"/>
        <v>Turno 9</v>
      </c>
      <c r="G581" s="112" t="e">
        <f>#REF!</f>
        <v>#REF!</v>
      </c>
      <c r="H581" s="60"/>
      <c r="I581" s="60">
        <v>22</v>
      </c>
      <c r="J581" s="66"/>
      <c r="K581" s="66"/>
      <c r="L581" s="66"/>
      <c r="M581" s="66"/>
      <c r="N581" s="66"/>
    </row>
    <row r="582" spans="1:14">
      <c r="A582" s="58" t="e">
        <f>MAX($A$94:A581)+COUNTIF(G582:N582,$E$74)+AND(G582=$N$72,OR(H582="Barrage",H582="16mi",H582="8vi",H582="4ti",H582="32mi",H582="Semifinali",H582="Finale"))</f>
        <v>#REF!</v>
      </c>
      <c r="B582" s="58" t="e">
        <f>MAX($B$94:B581)+COUNTIF(G582:N582,$E$57)+AND(G582=$N$55,OR(H582="Barrage",H582="16mi",H582="8vi",H582="4ti",H582="32mi",H582="Semifinali",H582="Finale"))</f>
        <v>#REF!</v>
      </c>
      <c r="C582" s="73" t="e">
        <f>MAX($C$94:C581)+COUNTIF(G582:N582,$E$40)+AND(G582=$N$38,OR(H582="Barrage",H582="16mi",H582="8vi",H582="4ti",H582="32mi",H582="Semifinali",H582="Finale"))</f>
        <v>#REF!</v>
      </c>
      <c r="D582" s="73" t="e">
        <f>MAX($D$94:D581)+COUNTIF(G582:N582,$E$23)+AND(G582=$N$21,OR(H582="Barrage",H582="16mi",H582="8vi",H582="4ti",H582="32mi",H582="Semifinali",H582="Finale"))</f>
        <v>#REF!</v>
      </c>
      <c r="E582" s="73" t="e">
        <f>MAX($E$94:E581)+COUNTIF(G582:N582,$E$6)+AND(G582=$N$4,OR(H582="Barrage",H582="16mi",H582="8vi",H582="4ti",H582="32mi",H582="Semifinali",H582="Finale"))</f>
        <v>#REF!</v>
      </c>
      <c r="F582" s="58" t="str">
        <f t="shared" si="23"/>
        <v>Turno 9</v>
      </c>
      <c r="G582" s="112" t="e">
        <f>#REF!</f>
        <v>#REF!</v>
      </c>
      <c r="H582" s="60"/>
      <c r="I582" s="60">
        <v>23</v>
      </c>
      <c r="J582" s="66"/>
      <c r="K582" s="66"/>
      <c r="L582" s="66"/>
      <c r="M582" s="66"/>
      <c r="N582" s="66"/>
    </row>
    <row r="583" spans="1:14">
      <c r="A583" s="58" t="e">
        <f>MAX($A$94:A582)+COUNTIF(G583:N583,$E$74)+AND(G583=$N$72,OR(H583="Barrage",H583="16mi",H583="8vi",H583="4ti",H583="32mi",H583="Semifinali",H583="Finale"))</f>
        <v>#REF!</v>
      </c>
      <c r="B583" s="58" t="e">
        <f>MAX($B$94:B582)+COUNTIF(G583:N583,$E$57)+AND(G583=$N$55,OR(H583="Barrage",H583="16mi",H583="8vi",H583="4ti",H583="32mi",H583="Semifinali",H583="Finale"))</f>
        <v>#REF!</v>
      </c>
      <c r="C583" s="73" t="e">
        <f>MAX($C$94:C582)+COUNTIF(G583:N583,$E$40)+AND(G583=$N$38,OR(H583="Barrage",H583="16mi",H583="8vi",H583="4ti",H583="32mi",H583="Semifinali",H583="Finale"))</f>
        <v>#REF!</v>
      </c>
      <c r="D583" s="73" t="e">
        <f>MAX($D$94:D582)+COUNTIF(G583:N583,$E$23)+AND(G583=$N$21,OR(H583="Barrage",H583="16mi",H583="8vi",H583="4ti",H583="32mi",H583="Semifinali",H583="Finale"))</f>
        <v>#REF!</v>
      </c>
      <c r="E583" s="73" t="e">
        <f>MAX($E$94:E582)+COUNTIF(G583:N583,$E$6)+AND(G583=$N$4,OR(H583="Barrage",H583="16mi",H583="8vi",H583="4ti",H583="32mi",H583="Semifinali",H583="Finale"))</f>
        <v>#REF!</v>
      </c>
      <c r="F583" s="58" t="str">
        <f t="shared" si="23"/>
        <v>Turno 9</v>
      </c>
      <c r="G583" s="112" t="e">
        <f>#REF!</f>
        <v>#REF!</v>
      </c>
      <c r="H583" s="60"/>
      <c r="I583" s="60">
        <v>24</v>
      </c>
      <c r="J583" s="66"/>
      <c r="K583" s="66"/>
      <c r="L583" s="66"/>
      <c r="M583" s="66"/>
      <c r="N583" s="66"/>
    </row>
    <row r="584" spans="1:14">
      <c r="A584" s="58" t="e">
        <f>MAX($A$94:A583)+COUNTIF(G584:N584,$E$74)+AND(G584=$N$72,OR(H584="Barrage",H584="16mi",H584="8vi",H584="4ti",H584="32mi",H584="Semifinali",H584="Finale"))</f>
        <v>#REF!</v>
      </c>
      <c r="B584" s="58" t="e">
        <f>MAX($B$94:B583)+COUNTIF(G584:N584,$E$57)+AND(G584=$N$55,OR(H584="Barrage",H584="16mi",H584="8vi",H584="4ti",H584="32mi",H584="Semifinali",H584="Finale"))</f>
        <v>#REF!</v>
      </c>
      <c r="C584" s="73" t="e">
        <f>MAX($C$94:C583)+COUNTIF(G584:N584,$E$40)+AND(G584=$N$38,OR(H584="Barrage",H584="16mi",H584="8vi",H584="4ti",H584="32mi",H584="Semifinali",H584="Finale"))</f>
        <v>#REF!</v>
      </c>
      <c r="D584" s="73" t="e">
        <f>MAX($D$94:D583)+COUNTIF(G584:N584,$E$23)+AND(G584=$N$21,OR(H584="Barrage",H584="16mi",H584="8vi",H584="4ti",H584="32mi",H584="Semifinali",H584="Finale"))</f>
        <v>#REF!</v>
      </c>
      <c r="E584" s="73" t="e">
        <f>MAX($E$94:E583)+COUNTIF(G584:N584,$E$6)+AND(G584=$N$4,OR(H584="Barrage",H584="16mi",H584="8vi",H584="4ti",H584="32mi",H584="Semifinali",H584="Finale"))</f>
        <v>#REF!</v>
      </c>
      <c r="F584" s="58" t="str">
        <f t="shared" si="23"/>
        <v>Turno 9</v>
      </c>
      <c r="G584" s="71" t="e">
        <f>#REF!</f>
        <v>#REF!</v>
      </c>
      <c r="H584" s="67">
        <v>0</v>
      </c>
      <c r="I584" s="60">
        <v>25</v>
      </c>
      <c r="J584" s="66"/>
      <c r="K584" s="66"/>
      <c r="L584" s="66"/>
      <c r="M584" s="66"/>
      <c r="N584" s="66"/>
    </row>
    <row r="585" spans="1:14">
      <c r="A585" s="58" t="e">
        <f>MAX($A$94:A584)+COUNTIF(G585:N585,$E$74)+AND(G585=$N$72,OR(H585="Barrage",H585="16mi",H585="8vi",H585="4ti",H585="32mi",H585="Semifinali",H585="Finale"))</f>
        <v>#REF!</v>
      </c>
      <c r="B585" s="58" t="e">
        <f>MAX($B$94:B584)+COUNTIF(G585:N585,$E$57)+AND(G585=$N$55,OR(H585="Barrage",H585="16mi",H585="8vi",H585="4ti",H585="32mi",H585="Semifinali",H585="Finale"))</f>
        <v>#REF!</v>
      </c>
      <c r="C585" s="73" t="e">
        <f>MAX($C$94:C584)+COUNTIF(G585:N585,$E$40)+AND(G585=$N$38,OR(H585="Barrage",H585="16mi",H585="8vi",H585="4ti",H585="32mi",H585="Semifinali",H585="Finale"))</f>
        <v>#REF!</v>
      </c>
      <c r="D585" s="73" t="e">
        <f>MAX($D$94:D584)+COUNTIF(G585:N585,$E$23)+AND(G585=$N$21,OR(H585="Barrage",H585="16mi",H585="8vi",H585="4ti",H585="32mi",H585="Semifinali",H585="Finale"))</f>
        <v>#REF!</v>
      </c>
      <c r="E585" s="73" t="e">
        <f>MAX($E$94:E584)+COUNTIF(G585:N585,$E$6)+AND(G585=$N$4,OR(H585="Barrage",H585="16mi",H585="8vi",H585="4ti",H585="32mi",H585="Semifinali",H585="Finale"))</f>
        <v>#REF!</v>
      </c>
      <c r="F585" s="58" t="str">
        <f t="shared" si="23"/>
        <v>Turno 9</v>
      </c>
      <c r="G585" s="71" t="e">
        <f>#REF!</f>
        <v>#REF!</v>
      </c>
      <c r="H585" s="67">
        <v>0</v>
      </c>
      <c r="I585" s="60">
        <v>26</v>
      </c>
      <c r="J585" s="66"/>
      <c r="K585" s="66"/>
      <c r="L585" s="66"/>
      <c r="M585" s="66"/>
      <c r="N585" s="66"/>
    </row>
    <row r="586" spans="1:14">
      <c r="A586" s="58" t="e">
        <f>MAX($A$94:A585)+COUNTIF(G586:N586,$E$74)+AND(G586=$N$72,OR(H586="Barrage",H586="16mi",H586="8vi",H586="4ti",H586="32mi",H586="Semifinali",H586="Finale"))</f>
        <v>#REF!</v>
      </c>
      <c r="B586" s="58" t="e">
        <f>MAX($B$94:B585)+COUNTIF(G586:N586,$E$57)+AND(G586=$N$55,OR(H586="Barrage",H586="16mi",H586="8vi",H586="4ti",H586="32mi",H586="Semifinali",H586="Finale"))</f>
        <v>#REF!</v>
      </c>
      <c r="C586" s="73" t="e">
        <f>MAX($C$94:C585)+COUNTIF(G586:N586,$E$40)+AND(G586=$N$38,OR(H586="Barrage",H586="16mi",H586="8vi",H586="4ti",H586="32mi",H586="Semifinali",H586="Finale"))</f>
        <v>#REF!</v>
      </c>
      <c r="D586" s="73" t="e">
        <f>MAX($D$94:D585)+COUNTIF(G586:N586,$E$23)+AND(G586=$N$21,OR(H586="Barrage",H586="16mi",H586="8vi",H586="4ti",H586="32mi",H586="Semifinali",H586="Finale"))</f>
        <v>#REF!</v>
      </c>
      <c r="E586" s="73" t="e">
        <f>MAX($E$94:E585)+COUNTIF(G586:N586,$E$6)+AND(G586=$N$4,OR(H586="Barrage",H586="16mi",H586="8vi",H586="4ti",H586="32mi",H586="Semifinali",H586="Finale"))</f>
        <v>#REF!</v>
      </c>
      <c r="F586" s="58" t="str">
        <f t="shared" si="23"/>
        <v>Turno 9</v>
      </c>
      <c r="G586" s="71" t="e">
        <f>#REF!</f>
        <v>#REF!</v>
      </c>
      <c r="H586" s="67">
        <v>0</v>
      </c>
      <c r="I586" s="60">
        <v>27</v>
      </c>
      <c r="J586" s="66"/>
      <c r="K586" s="66"/>
      <c r="L586" s="66"/>
      <c r="M586" s="66"/>
      <c r="N586" s="66"/>
    </row>
    <row r="587" spans="1:14">
      <c r="A587" s="58" t="e">
        <f>MAX($A$94:A586)+COUNTIF(G587:N587,$E$74)+AND(G587=$N$72,OR(H587="Barrage",H587="16mi",H587="8vi",H587="4ti",H587="32mi",H587="Semifinali",H587="Finale"))</f>
        <v>#REF!</v>
      </c>
      <c r="B587" s="58" t="e">
        <f>MAX($B$94:B586)+COUNTIF(G587:N587,$E$57)+AND(G587=$N$55,OR(H587="Barrage",H587="16mi",H587="8vi",H587="4ti",H587="32mi",H587="Semifinali",H587="Finale"))</f>
        <v>#REF!</v>
      </c>
      <c r="C587" s="73" t="e">
        <f>MAX($C$94:C586)+COUNTIF(G587:N587,$E$40)+AND(G587=$N$38,OR(H587="Barrage",H587="16mi",H587="8vi",H587="4ti",H587="32mi",H587="Semifinali",H587="Finale"))</f>
        <v>#REF!</v>
      </c>
      <c r="D587" s="73" t="e">
        <f>MAX($D$94:D586)+COUNTIF(G587:N587,$E$23)+AND(G587=$N$21,OR(H587="Barrage",H587="16mi",H587="8vi",H587="4ti",H587="32mi",H587="Semifinali",H587="Finale"))</f>
        <v>#REF!</v>
      </c>
      <c r="E587" s="73" t="e">
        <f>MAX($E$94:E586)+COUNTIF(G587:N587,$E$6)+AND(G587=$N$4,OR(H587="Barrage",H587="16mi",H587="8vi",H587="4ti",H587="32mi",H587="Semifinali",H587="Finale"))</f>
        <v>#REF!</v>
      </c>
      <c r="F587" s="58" t="str">
        <f t="shared" si="23"/>
        <v>Turno 9</v>
      </c>
      <c r="G587" s="71" t="e">
        <f>#REF!</f>
        <v>#REF!</v>
      </c>
      <c r="H587" s="67">
        <v>0</v>
      </c>
      <c r="I587" s="60">
        <v>28</v>
      </c>
      <c r="J587" s="66"/>
      <c r="K587" s="66"/>
      <c r="L587" s="66"/>
      <c r="M587" s="66"/>
      <c r="N587" s="66"/>
    </row>
    <row r="588" spans="1:14">
      <c r="A588" s="58" t="e">
        <f>MAX($A$94:A587)+COUNTIF(G588:N588,$E$74)+AND(G588=$N$72,OR(H588="Barrage",H588="16mi",H588="8vi",H588="4ti",H588="32mi",H588="Semifinali",H588="Finale"))</f>
        <v>#REF!</v>
      </c>
      <c r="B588" s="58" t="e">
        <f>MAX($B$94:B587)+COUNTIF(G588:N588,$E$57)+AND(G588=$N$55,OR(H588="Barrage",H588="16mi",H588="8vi",H588="4ti",H588="32mi",H588="Semifinali",H588="Finale"))</f>
        <v>#REF!</v>
      </c>
      <c r="C588" s="73" t="e">
        <f>MAX($C$94:C587)+COUNTIF(G588:N588,$E$40)+AND(G588=$N$38,OR(H588="Barrage",H588="16mi",H588="8vi",H588="4ti",H588="32mi",H588="Semifinali",H588="Finale"))</f>
        <v>#REF!</v>
      </c>
      <c r="D588" s="73" t="e">
        <f>MAX($D$94:D587)+COUNTIF(G588:N588,$E$23)+AND(G588=$N$21,OR(H588="Barrage",H588="16mi",H588="8vi",H588="4ti",H588="32mi",H588="Semifinali",H588="Finale"))</f>
        <v>#REF!</v>
      </c>
      <c r="E588" s="73" t="e">
        <f>MAX($E$94:E587)+COUNTIF(G588:N588,$E$6)+AND(G588=$N$4,OR(H588="Barrage",H588="16mi",H588="8vi",H588="4ti",H588="32mi",H588="Semifinali",H588="Finale"))</f>
        <v>#REF!</v>
      </c>
      <c r="F588" s="58" t="str">
        <f t="shared" si="23"/>
        <v>Turno 9</v>
      </c>
      <c r="G588" s="111" t="e">
        <f>#REF!</f>
        <v>#REF!</v>
      </c>
      <c r="H588" s="67" t="s">
        <v>612</v>
      </c>
      <c r="I588" s="60">
        <v>29</v>
      </c>
      <c r="J588" s="66"/>
      <c r="K588" s="66"/>
      <c r="L588" s="66"/>
      <c r="M588" s="66"/>
      <c r="N588" s="66"/>
    </row>
    <row r="589" spans="1:14">
      <c r="A589" s="58" t="e">
        <f>MAX($A$94:A588)+COUNTIF(G589:N589,$E$74)+AND(G589=$N$72,OR(H589="Barrage",H589="16mi",H589="8vi",H589="4ti",H589="32mi",H589="Semifinali",H589="Finale"))</f>
        <v>#REF!</v>
      </c>
      <c r="B589" s="58" t="e">
        <f>MAX($B$94:B588)+COUNTIF(G589:N589,$E$57)+AND(G589=$N$55,OR(H589="Barrage",H589="16mi",H589="8vi",H589="4ti",H589="32mi",H589="Semifinali",H589="Finale"))</f>
        <v>#REF!</v>
      </c>
      <c r="C589" s="73" t="e">
        <f>MAX($C$94:C588)+COUNTIF(G589:N589,$E$40)+AND(G589=$N$38,OR(H589="Barrage",H589="16mi",H589="8vi",H589="4ti",H589="32mi",H589="Semifinali",H589="Finale"))</f>
        <v>#REF!</v>
      </c>
      <c r="D589" s="73" t="e">
        <f>MAX($D$94:D588)+COUNTIF(G589:N589,$E$23)+AND(G589=$N$21,OR(H589="Barrage",H589="16mi",H589="8vi",H589="4ti",H589="32mi",H589="Semifinali",H589="Finale"))</f>
        <v>#REF!</v>
      </c>
      <c r="E589" s="73" t="e">
        <f>MAX($E$94:E588)+COUNTIF(G589:N589,$E$6)+AND(G589=$N$4,OR(H589="Barrage",H589="16mi",H589="8vi",H589="4ti",H589="32mi",H589="Semifinali",H589="Finale"))</f>
        <v>#REF!</v>
      </c>
      <c r="F589" s="58" t="str">
        <f t="shared" si="23"/>
        <v>Turno 9</v>
      </c>
      <c r="G589" s="111" t="e">
        <f>#REF!</f>
        <v>#REF!</v>
      </c>
      <c r="H589" s="67"/>
      <c r="I589" s="60">
        <v>30</v>
      </c>
      <c r="J589" s="66"/>
      <c r="K589" s="66"/>
      <c r="L589" s="66"/>
      <c r="M589" s="66"/>
      <c r="N589" s="66"/>
    </row>
    <row r="590" spans="1:14">
      <c r="A590" s="58" t="e">
        <f>MAX($A$94:A589)+COUNTIF(G590:N590,$E$74)+AND(G590=$N$72,OR(H590="Barrage",H590="16mi",H590="8vi",H590="4ti",H590="32mi",H590="Semifinali",H590="Finale"))</f>
        <v>#REF!</v>
      </c>
      <c r="B590" s="58" t="e">
        <f>MAX($B$94:B589)+COUNTIF(G590:N590,$E$57)+AND(G590=$N$55,OR(H590="Barrage",H590="16mi",H590="8vi",H590="4ti",H590="32mi",H590="Semifinali",H590="Finale"))</f>
        <v>#REF!</v>
      </c>
      <c r="C590" s="73" t="e">
        <f>MAX($C$94:C589)+COUNTIF(G590:N590,$E$40)+AND(G590=$N$38,OR(H590="Barrage",H590="16mi",H590="8vi",H590="4ti",H590="32mi",H590="Semifinali",H590="Finale"))</f>
        <v>#REF!</v>
      </c>
      <c r="D590" s="73" t="e">
        <f>MAX($D$94:D589)+COUNTIF(G590:N590,$E$23)+AND(G590=$N$21,OR(H590="Barrage",H590="16mi",H590="8vi",H590="4ti",H590="32mi",H590="Semifinali",H590="Finale"))</f>
        <v>#REF!</v>
      </c>
      <c r="E590" s="73" t="e">
        <f>MAX($E$94:E589)+COUNTIF(G590:N590,$E$6)+AND(G590=$N$4,OR(H590="Barrage",H590="16mi",H590="8vi",H590="4ti",H590="32mi",H590="Semifinali",H590="Finale"))</f>
        <v>#REF!</v>
      </c>
      <c r="F590" s="58" t="str">
        <f t="shared" si="23"/>
        <v>Turno 9</v>
      </c>
      <c r="G590" s="71" t="e">
        <f>#REF!</f>
        <v>#REF!</v>
      </c>
      <c r="H590" s="67">
        <v>0</v>
      </c>
      <c r="I590" s="60">
        <v>31</v>
      </c>
      <c r="J590" s="66"/>
      <c r="K590" s="66"/>
      <c r="L590" s="66"/>
      <c r="M590" s="66"/>
      <c r="N590" s="66"/>
    </row>
    <row r="591" spans="1:14">
      <c r="A591" s="58" t="e">
        <f>MAX($A$94:A590)+COUNTIF(G591:N591,$E$74)+AND(G591=$N$72,OR(H591="Barrage",H591="16mi",H591="8vi",H591="4ti",H591="32mi",H591="Semifinali",H591="Finale"))</f>
        <v>#REF!</v>
      </c>
      <c r="B591" s="58" t="e">
        <f>MAX($B$94:B590)+COUNTIF(G591:N591,$E$57)+AND(G591=$N$55,OR(H591="Barrage",H591="16mi",H591="8vi",H591="4ti",H591="32mi",H591="Semifinali",H591="Finale"))</f>
        <v>#REF!</v>
      </c>
      <c r="C591" s="73" t="e">
        <f>MAX($C$94:C590)+COUNTIF(G591:N591,$E$40)+AND(G591=$N$38,OR(H591="Barrage",H591="16mi",H591="8vi",H591="4ti",H591="32mi",H591="Semifinali",H591="Finale"))</f>
        <v>#REF!</v>
      </c>
      <c r="D591" s="73" t="e">
        <f>MAX($D$94:D590)+COUNTIF(G591:N591,$E$23)+AND(G591=$N$21,OR(H591="Barrage",H591="16mi",H591="8vi",H591="4ti",H591="32mi",H591="Semifinali",H591="Finale"))</f>
        <v>#REF!</v>
      </c>
      <c r="E591" s="73" t="e">
        <f>MAX($E$94:E590)+COUNTIF(G591:N591,$E$6)+AND(G591=$N$4,OR(H591="Barrage",H591="16mi",H591="8vi",H591="4ti",H591="32mi",H591="Semifinali",H591="Finale"))</f>
        <v>#REF!</v>
      </c>
      <c r="F591" s="58" t="str">
        <f t="shared" si="23"/>
        <v>Turno 9</v>
      </c>
      <c r="G591" s="71" t="e">
        <f>#REF!</f>
        <v>#REF!</v>
      </c>
      <c r="H591" s="67">
        <v>0</v>
      </c>
      <c r="I591" s="60">
        <v>32</v>
      </c>
      <c r="J591" s="66"/>
      <c r="K591" s="66"/>
      <c r="L591" s="66"/>
      <c r="M591" s="66"/>
      <c r="N591" s="66"/>
    </row>
    <row r="592" spans="1:14">
      <c r="A592" s="58" t="e">
        <f>MAX($A$94:A591)+COUNTIF(G592:N592,$E$74)+AND(G592=$N$72,OR(H592="Barrage",H592="16mi",H592="8vi",H592="4ti",H592="32mi",H592="Semifinali",H592="Finale"))</f>
        <v>#REF!</v>
      </c>
      <c r="B592" s="58" t="e">
        <f>MAX($B$94:B591)+COUNTIF(G592:N592,$E$57)+AND(G592=$N$55,OR(H592="Barrage",H592="16mi",H592="8vi",H592="4ti",H592="32mi",H592="Semifinali",H592="Finale"))</f>
        <v>#REF!</v>
      </c>
      <c r="C592" s="73" t="e">
        <f>MAX($C$94:C591)+COUNTIF(G592:N592,$E$40)+AND(G592=$N$38,OR(H592="Barrage",H592="16mi",H592="8vi",H592="4ti",H592="32mi",H592="Semifinali",H592="Finale"))</f>
        <v>#REF!</v>
      </c>
      <c r="D592" s="73" t="e">
        <f>MAX($D$94:D591)+COUNTIF(G592:N592,$E$23)+AND(G592=$N$21,OR(H592="Barrage",H592="16mi",H592="8vi",H592="4ti",H592="32mi",H592="Semifinali",H592="Finale"))</f>
        <v>#REF!</v>
      </c>
      <c r="E592" s="73" t="e">
        <f>MAX($E$94:E591)+COUNTIF(G592:N592,$E$6)+AND(G592=$N$4,OR(H592="Barrage",H592="16mi",H592="8vi",H592="4ti",H592="32mi",H592="Semifinali",H592="Finale"))</f>
        <v>#REF!</v>
      </c>
      <c r="F592" s="58" t="str">
        <f t="shared" si="23"/>
        <v>Turno 9</v>
      </c>
      <c r="G592" s="71" t="e">
        <f>#REF!</f>
        <v>#REF!</v>
      </c>
      <c r="H592" s="67">
        <v>0</v>
      </c>
      <c r="I592" s="60">
        <v>33</v>
      </c>
      <c r="J592" s="66"/>
      <c r="K592" s="66"/>
      <c r="L592" s="66"/>
      <c r="M592" s="66"/>
      <c r="N592" s="66"/>
    </row>
    <row r="593" spans="1:14">
      <c r="A593" s="58" t="e">
        <f>MAX($A$94:A592)+COUNTIF(G593:N593,$E$74)+AND(G593=$N$72,OR(H593="Barrage",H593="16mi",H593="8vi",H593="4ti",H593="32mi",H593="Semifinali",H593="Finale"))</f>
        <v>#REF!</v>
      </c>
      <c r="B593" s="58" t="e">
        <f>MAX($B$94:B592)+COUNTIF(G593:N593,$E$57)+AND(G593=$N$55,OR(H593="Barrage",H593="16mi",H593="8vi",H593="4ti",H593="32mi",H593="Semifinali",H593="Finale"))</f>
        <v>#REF!</v>
      </c>
      <c r="C593" s="73" t="e">
        <f>MAX($C$94:C592)+COUNTIF(G593:N593,$E$40)+AND(G593=$N$38,OR(H593="Barrage",H593="16mi",H593="8vi",H593="4ti",H593="32mi",H593="Semifinali",H593="Finale"))</f>
        <v>#REF!</v>
      </c>
      <c r="D593" s="73" t="e">
        <f>MAX($D$94:D592)+COUNTIF(G593:N593,$E$23)+AND(G593=$N$21,OR(H593="Barrage",H593="16mi",H593="8vi",H593="4ti",H593="32mi",H593="Semifinali",H593="Finale"))</f>
        <v>#REF!</v>
      </c>
      <c r="E593" s="73" t="e">
        <f>MAX($E$94:E592)+COUNTIF(G593:N593,$E$6)+AND(G593=$N$4,OR(H593="Barrage",H593="16mi",H593="8vi",H593="4ti",H593="32mi",H593="Semifinali",H593="Finale"))</f>
        <v>#REF!</v>
      </c>
      <c r="F593" s="58" t="str">
        <f t="shared" si="23"/>
        <v>Turno 9</v>
      </c>
      <c r="G593" s="71" t="e">
        <f>#REF!</f>
        <v>#REF!</v>
      </c>
      <c r="H593" s="67">
        <v>0</v>
      </c>
      <c r="I593" s="60">
        <v>34</v>
      </c>
      <c r="J593" s="66"/>
      <c r="K593" s="66"/>
      <c r="L593" s="66"/>
      <c r="M593" s="66"/>
      <c r="N593" s="66"/>
    </row>
    <row r="594" spans="1:14">
      <c r="A594" s="58" t="e">
        <f>MAX($A$94:A593)+COUNTIF(G594:N594,$E$74)+AND(G594=$N$72,OR(H594="Barrage",H594="16mi",H594="8vi",H594="4ti",H594="32mi",H594="Semifinali",H594="Finale"))</f>
        <v>#REF!</v>
      </c>
      <c r="B594" s="58" t="e">
        <f>MAX($B$94:B593)+COUNTIF(G594:N594,$E$57)+AND(G594=$N$55,OR(H594="Barrage",H594="16mi",H594="8vi",H594="4ti",H594="32mi",H594="Semifinali",H594="Finale"))</f>
        <v>#REF!</v>
      </c>
      <c r="C594" s="73" t="e">
        <f>MAX($C$94:C593)+COUNTIF(G594:N594,$E$40)+AND(G594=$N$38,OR(H594="Barrage",H594="16mi",H594="8vi",H594="4ti",H594="32mi",H594="Semifinali",H594="Finale"))</f>
        <v>#REF!</v>
      </c>
      <c r="D594" s="73" t="e">
        <f>MAX($D$94:D593)+COUNTIF(G594:N594,$E$23)+AND(G594=$N$21,OR(H594="Barrage",H594="16mi",H594="8vi",H594="4ti",H594="32mi",H594="Semifinali",H594="Finale"))</f>
        <v>#REF!</v>
      </c>
      <c r="E594" s="73" t="e">
        <f>MAX($E$94:E593)+COUNTIF(G594:N594,$E$6)+AND(G594=$N$4,OR(H594="Barrage",H594="16mi",H594="8vi",H594="4ti",H594="32mi",H594="Semifinali",H594="Finale"))</f>
        <v>#REF!</v>
      </c>
      <c r="F594" s="58" t="str">
        <f t="shared" si="23"/>
        <v>Turno 9</v>
      </c>
      <c r="G594" s="71" t="e">
        <f>#REF!</f>
        <v>#REF!</v>
      </c>
      <c r="H594" s="67">
        <v>0</v>
      </c>
      <c r="I594" s="60">
        <v>35</v>
      </c>
      <c r="J594" s="66"/>
      <c r="K594" s="66"/>
      <c r="L594" s="66"/>
      <c r="M594" s="66"/>
      <c r="N594" s="66"/>
    </row>
    <row r="595" spans="1:14">
      <c r="A595" s="58" t="e">
        <f>MAX($A$94:A594)+COUNTIF(G595:N595,$E$74)+AND(G595=$N$72,OR(H595="Barrage",H595="16mi",H595="8vi",H595="4ti",H595="32mi",H595="Semifinali",H595="Finale"))</f>
        <v>#REF!</v>
      </c>
      <c r="B595" s="58" t="e">
        <f>MAX($B$94:B594)+COUNTIF(G595:N595,$E$57)+AND(G595=$N$55,OR(H595="Barrage",H595="16mi",H595="8vi",H595="4ti",H595="32mi",H595="Semifinali",H595="Finale"))</f>
        <v>#REF!</v>
      </c>
      <c r="C595" s="73" t="e">
        <f>MAX($C$94:C594)+COUNTIF(G595:N595,$E$40)+AND(G595=$N$38,OR(H595="Barrage",H595="16mi",H595="8vi",H595="4ti",H595="32mi",H595="Semifinali",H595="Finale"))</f>
        <v>#REF!</v>
      </c>
      <c r="D595" s="73" t="e">
        <f>MAX($D$94:D594)+COUNTIF(G595:N595,$E$23)+AND(G595=$N$21,OR(H595="Barrage",H595="16mi",H595="8vi",H595="4ti",H595="32mi",H595="Semifinali",H595="Finale"))</f>
        <v>#REF!</v>
      </c>
      <c r="E595" s="73" t="e">
        <f>MAX($E$94:E594)+COUNTIF(G595:N595,$E$6)+AND(G595=$N$4,OR(H595="Barrage",H595="16mi",H595="8vi",H595="4ti",H595="32mi",H595="Semifinali",H595="Finale"))</f>
        <v>#REF!</v>
      </c>
      <c r="F595" s="58" t="str">
        <f t="shared" si="23"/>
        <v>Turno 9</v>
      </c>
      <c r="G595" s="110" t="e">
        <f>#REF!</f>
        <v>#REF!</v>
      </c>
      <c r="H595" s="67" t="s">
        <v>612</v>
      </c>
      <c r="I595" s="60">
        <v>36</v>
      </c>
      <c r="J595" s="66"/>
      <c r="K595" s="66"/>
      <c r="L595" s="66"/>
      <c r="M595" s="66"/>
      <c r="N595" s="66"/>
    </row>
    <row r="596" spans="1:14">
      <c r="A596" s="58" t="e">
        <f>MAX($A$94:A595)+COUNTIF(G596:N596,$E$74)+AND(G596=$N$72,OR(H596="Barrage",H596="16mi",H596="8vi",H596="4ti",H596="32mi",H596="Semifinali",H596="Finale"))</f>
        <v>#REF!</v>
      </c>
      <c r="B596" s="58" t="e">
        <f>MAX($B$94:B595)+COUNTIF(G596:N596,$E$57)+AND(G596=$N$55,OR(H596="Barrage",H596="16mi",H596="8vi",H596="4ti",H596="32mi",H596="Semifinali",H596="Finale"))</f>
        <v>#REF!</v>
      </c>
      <c r="C596" s="73" t="e">
        <f>MAX($C$94:C595)+COUNTIF(G596:N596,$E$40)+AND(G596=$N$38,OR(H596="Barrage",H596="16mi",H596="8vi",H596="4ti",H596="32mi",H596="Semifinali",H596="Finale"))</f>
        <v>#REF!</v>
      </c>
      <c r="D596" s="73" t="e">
        <f>MAX($D$94:D595)+COUNTIF(G596:N596,$E$23)+AND(G596=$N$21,OR(H596="Barrage",H596="16mi",H596="8vi",H596="4ti",H596="32mi",H596="Semifinali",H596="Finale"))</f>
        <v>#REF!</v>
      </c>
      <c r="E596" s="73" t="e">
        <f>MAX($E$94:E595)+COUNTIF(G596:N596,$E$6)+AND(G596=$N$4,OR(H596="Barrage",H596="16mi",H596="8vi",H596="4ti",H596="32mi",H596="Semifinali",H596="Finale"))</f>
        <v>#REF!</v>
      </c>
      <c r="F596" s="58" t="str">
        <f t="shared" si="23"/>
        <v>Turno 9</v>
      </c>
      <c r="G596" s="110" t="e">
        <f>#REF!</f>
        <v>#REF!</v>
      </c>
      <c r="H596" s="67"/>
      <c r="I596" s="60">
        <v>37</v>
      </c>
      <c r="J596" s="66"/>
      <c r="K596" s="66"/>
      <c r="L596" s="66"/>
      <c r="M596" s="66"/>
      <c r="N596" s="66"/>
    </row>
    <row r="597" spans="1:14">
      <c r="A597" s="58" t="e">
        <f>MAX($A$94:A596)+COUNTIF(G597:N597,$E$74)+AND(G597=$N$72,OR(H597="Barrage",H597="16mi",H597="8vi",H597="4ti",H597="32mi",H597="Semifinali",H597="Finale"))</f>
        <v>#REF!</v>
      </c>
      <c r="B597" s="58" t="e">
        <f>MAX($B$94:B596)+COUNTIF(G597:N597,$E$57)+AND(G597=$N$55,OR(H597="Barrage",H597="16mi",H597="8vi",H597="4ti",H597="32mi",H597="Semifinali",H597="Finale"))</f>
        <v>#REF!</v>
      </c>
      <c r="C597" s="73" t="e">
        <f>MAX($C$94:C596)+COUNTIF(G597:N597,$E$40)+AND(G597=$N$38,OR(H597="Barrage",H597="16mi",H597="8vi",H597="4ti",H597="32mi",H597="Semifinali",H597="Finale"))</f>
        <v>#REF!</v>
      </c>
      <c r="D597" s="73" t="e">
        <f>MAX($D$94:D596)+COUNTIF(G597:N597,$E$23)+AND(G597=$N$21,OR(H597="Barrage",H597="16mi",H597="8vi",H597="4ti",H597="32mi",H597="Semifinali",H597="Finale"))</f>
        <v>#REF!</v>
      </c>
      <c r="E597" s="73" t="e">
        <f>MAX($E$94:E596)+COUNTIF(G597:N597,$E$6)+AND(G597=$N$4,OR(H597="Barrage",H597="16mi",H597="8vi",H597="4ti",H597="32mi",H597="Semifinali",H597="Finale"))</f>
        <v>#REF!</v>
      </c>
      <c r="F597" s="58" t="str">
        <f t="shared" si="23"/>
        <v>Turno 9</v>
      </c>
      <c r="G597" s="71" t="e">
        <f>#REF!</f>
        <v>#REF!</v>
      </c>
      <c r="H597" s="67">
        <v>0</v>
      </c>
      <c r="I597" s="60">
        <v>38</v>
      </c>
      <c r="J597" s="66"/>
      <c r="K597" s="66"/>
      <c r="L597" s="66"/>
      <c r="M597" s="66"/>
      <c r="N597" s="66"/>
    </row>
    <row r="598" spans="1:14">
      <c r="A598" s="58" t="e">
        <f>MAX($A$94:A597)+COUNTIF(G598:N598,$E$74)+AND(G598=$N$72,OR(H598="Barrage",H598="16mi",H598="8vi",H598="4ti",H598="32mi",H598="Semifinali",H598="Finale"))</f>
        <v>#REF!</v>
      </c>
      <c r="B598" s="58" t="e">
        <f>MAX($B$94:B597)+COUNTIF(G598:N598,$E$57)+AND(G598=$N$55,OR(H598="Barrage",H598="16mi",H598="8vi",H598="4ti",H598="32mi",H598="Semifinali",H598="Finale"))</f>
        <v>#REF!</v>
      </c>
      <c r="C598" s="73" t="e">
        <f>MAX($C$94:C597)+COUNTIF(G598:N598,$E$40)+AND(G598=$N$38,OR(H598="Barrage",H598="16mi",H598="8vi",H598="4ti",H598="32mi",H598="Semifinali",H598="Finale"))</f>
        <v>#REF!</v>
      </c>
      <c r="D598" s="73" t="e">
        <f>MAX($D$94:D597)+COUNTIF(G598:N598,$E$23)+AND(G598=$N$21,OR(H598="Barrage",H598="16mi",H598="8vi",H598="4ti",H598="32mi",H598="Semifinali",H598="Finale"))</f>
        <v>#REF!</v>
      </c>
      <c r="E598" s="73" t="e">
        <f>MAX($E$94:E597)+COUNTIF(G598:N598,$E$6)+AND(G598=$N$4,OR(H598="Barrage",H598="16mi",H598="8vi",H598="4ti",H598="32mi",H598="Semifinali",H598="Finale"))</f>
        <v>#REF!</v>
      </c>
      <c r="F598" s="58" t="str">
        <f t="shared" si="23"/>
        <v>Turno 9</v>
      </c>
      <c r="G598" s="71" t="e">
        <f>#REF!</f>
        <v>#REF!</v>
      </c>
      <c r="H598" s="67">
        <v>0</v>
      </c>
      <c r="I598" s="60">
        <v>39</v>
      </c>
      <c r="J598" s="66"/>
      <c r="K598" s="66"/>
      <c r="L598" s="66"/>
      <c r="M598" s="66"/>
      <c r="N598" s="66"/>
    </row>
    <row r="599" spans="1:14">
      <c r="A599" s="58" t="e">
        <f>MAX($A$94:A598)+COUNTIF(G599:N599,$E$74)+AND(G599=$N$72,OR(H599="Barrage",H599="16mi",H599="8vi",H599="4ti",H599="32mi",H599="Semifinali",H599="Finale"))</f>
        <v>#REF!</v>
      </c>
      <c r="B599" s="58" t="e">
        <f>MAX($B$94:B598)+COUNTIF(G599:N599,$E$57)+AND(G599=$N$55,OR(H599="Barrage",H599="16mi",H599="8vi",H599="4ti",H599="32mi",H599="Semifinali",H599="Finale"))</f>
        <v>#REF!</v>
      </c>
      <c r="C599" s="73" t="e">
        <f>MAX($C$94:C598)+COUNTIF(G599:N599,$E$40)+AND(G599=$N$38,OR(H599="Barrage",H599="16mi",H599="8vi",H599="4ti",H599="32mi",H599="Semifinali",H599="Finale"))</f>
        <v>#REF!</v>
      </c>
      <c r="D599" s="73" t="e">
        <f>MAX($D$94:D598)+COUNTIF(G599:N599,$E$23)+AND(G599=$N$21,OR(H599="Barrage",H599="16mi",H599="8vi",H599="4ti",H599="32mi",H599="Semifinali",H599="Finale"))</f>
        <v>#REF!</v>
      </c>
      <c r="E599" s="73" t="e">
        <f>MAX($E$94:E598)+COUNTIF(G599:N599,$E$6)+AND(G599=$N$4,OR(H599="Barrage",H599="16mi",H599="8vi",H599="4ti",H599="32mi",H599="Semifinali",H599="Finale"))</f>
        <v>#REF!</v>
      </c>
      <c r="F599" s="58" t="str">
        <f t="shared" si="23"/>
        <v>Turno 9</v>
      </c>
      <c r="G599" s="63" t="e">
        <f>#REF!</f>
        <v>#REF!</v>
      </c>
      <c r="H599" s="67" t="s">
        <v>610</v>
      </c>
      <c r="I599" s="60">
        <v>40</v>
      </c>
      <c r="J599" s="66"/>
      <c r="K599" s="66"/>
      <c r="L599" s="66"/>
      <c r="M599" s="66"/>
      <c r="N599" s="66"/>
    </row>
    <row r="600" spans="1:14">
      <c r="A600" s="58" t="e">
        <f>MAX($A$94:A599)+COUNTIF(G600:N600,$E$74)+AND(G600=$N$72,OR(H600="Barrage",H600="16mi",H600="8vi",H600="4ti",H600="32mi",H600="Semifinali",H600="Finale"))</f>
        <v>#REF!</v>
      </c>
      <c r="B600" s="58" t="e">
        <f>MAX($B$94:B599)+COUNTIF(G600:N600,$E$57)+AND(G600=$N$55,OR(H600="Barrage",H600="16mi",H600="8vi",H600="4ti",H600="32mi",H600="Semifinali",H600="Finale"))</f>
        <v>#REF!</v>
      </c>
      <c r="C600" s="73" t="e">
        <f>MAX($C$94:C599)+COUNTIF(G600:N600,$E$40)+AND(G600=$N$38,OR(H600="Barrage",H600="16mi",H600="8vi",H600="4ti",H600="32mi",H600="Semifinali",H600="Finale"))</f>
        <v>#REF!</v>
      </c>
      <c r="D600" s="73" t="e">
        <f>MAX($D$94:D599)+COUNTIF(G600:N600,$E$23)+AND(G600=$N$21,OR(H600="Barrage",H600="16mi",H600="8vi",H600="4ti",H600="32mi",H600="Semifinali",H600="Finale"))</f>
        <v>#REF!</v>
      </c>
      <c r="E600" s="73" t="e">
        <f>MAX($E$94:E599)+COUNTIF(G600:N600,$E$6)+AND(G600=$N$4,OR(H600="Barrage",H600="16mi",H600="8vi",H600="4ti",H600="32mi",H600="Semifinali",H600="Finale"))</f>
        <v>#REF!</v>
      </c>
      <c r="F600" s="58" t="str">
        <f t="shared" si="23"/>
        <v>Turno 9</v>
      </c>
      <c r="G600" s="63" t="e">
        <f>#REF!</f>
        <v>#REF!</v>
      </c>
      <c r="H600" s="67"/>
      <c r="I600" s="60">
        <v>41</v>
      </c>
      <c r="J600" s="66"/>
      <c r="K600" s="66"/>
      <c r="L600" s="66"/>
      <c r="M600" s="66"/>
      <c r="N600" s="66"/>
    </row>
    <row r="601" spans="1:14">
      <c r="A601" s="58" t="e">
        <f>MAX($A$94:A600)+COUNTIF(G601:N601,$E$74)+AND(G601=$N$72,OR(H601="Barrage",H601="16mi",H601="8vi",H601="4ti",H601="32mi",H601="Semifinali",H601="Finale"))</f>
        <v>#REF!</v>
      </c>
      <c r="B601" s="58" t="e">
        <f>MAX($B$94:B600)+COUNTIF(G601:N601,$E$57)+AND(G601=$N$55,OR(H601="Barrage",H601="16mi",H601="8vi",H601="4ti",H601="32mi",H601="Semifinali",H601="Finale"))</f>
        <v>#REF!</v>
      </c>
      <c r="C601" s="73" t="e">
        <f>MAX($C$94:C600)+COUNTIF(G601:N601,$E$40)+AND(G601=$N$38,OR(H601="Barrage",H601="16mi",H601="8vi",H601="4ti",H601="32mi",H601="Semifinali",H601="Finale"))</f>
        <v>#REF!</v>
      </c>
      <c r="D601" s="73" t="e">
        <f>MAX($D$94:D600)+COUNTIF(G601:N601,$E$23)+AND(G601=$N$21,OR(H601="Barrage",H601="16mi",H601="8vi",H601="4ti",H601="32mi",H601="Semifinali",H601="Finale"))</f>
        <v>#REF!</v>
      </c>
      <c r="E601" s="73" t="e">
        <f>MAX($E$94:E600)+COUNTIF(G601:N601,$E$6)+AND(G601=$N$4,OR(H601="Barrage",H601="16mi",H601="8vi",H601="4ti",H601="32mi",H601="Semifinali",H601="Finale"))</f>
        <v>#REF!</v>
      </c>
      <c r="F601" s="58" t="str">
        <f t="shared" si="23"/>
        <v>Turno 9</v>
      </c>
      <c r="G601" s="63" t="e">
        <f>#REF!</f>
        <v>#REF!</v>
      </c>
      <c r="H601" s="67"/>
      <c r="I601" s="60">
        <v>42</v>
      </c>
      <c r="J601" s="66"/>
      <c r="K601" s="66"/>
      <c r="L601" s="66"/>
      <c r="M601" s="66"/>
      <c r="N601" s="66"/>
    </row>
    <row r="602" spans="1:14">
      <c r="A602" s="58" t="e">
        <f>MAX($A$94:A601)+COUNTIF(G602:N602,$E$74)+AND(G602=$N$72,OR(H602="Barrage",H602="16mi",H602="8vi",H602="4ti",H602="32mi",H602="Semifinali",H602="Finale"))</f>
        <v>#REF!</v>
      </c>
      <c r="B602" s="58" t="e">
        <f>MAX($B$94:B601)+COUNTIF(G602:N602,$E$57)+AND(G602=$N$55,OR(H602="Barrage",H602="16mi",H602="8vi",H602="4ti",H602="32mi",H602="Semifinali",H602="Finale"))</f>
        <v>#REF!</v>
      </c>
      <c r="C602" s="73" t="e">
        <f>MAX($C$94:C601)+COUNTIF(G602:N602,$E$40)+AND(G602=$N$38,OR(H602="Barrage",H602="16mi",H602="8vi",H602="4ti",H602="32mi",H602="Semifinali",H602="Finale"))</f>
        <v>#REF!</v>
      </c>
      <c r="D602" s="73" t="e">
        <f>MAX($D$94:D601)+COUNTIF(G602:N602,$E$23)+AND(G602=$N$21,OR(H602="Barrage",H602="16mi",H602="8vi",H602="4ti",H602="32mi",H602="Semifinali",H602="Finale"))</f>
        <v>#REF!</v>
      </c>
      <c r="E602" s="73" t="e">
        <f>MAX($E$94:E601)+COUNTIF(G602:N602,$E$6)+AND(G602=$N$4,OR(H602="Barrage",H602="16mi",H602="8vi",H602="4ti",H602="32mi",H602="Semifinali",H602="Finale"))</f>
        <v>#REF!</v>
      </c>
      <c r="F602" s="58" t="str">
        <f t="shared" si="23"/>
        <v>Turno 9</v>
      </c>
      <c r="G602" s="63" t="e">
        <f>#REF!</f>
        <v>#REF!</v>
      </c>
      <c r="H602" s="67"/>
      <c r="I602" s="60">
        <v>43</v>
      </c>
      <c r="J602" s="66"/>
      <c r="K602" s="66"/>
      <c r="L602" s="66"/>
      <c r="M602" s="66"/>
      <c r="N602" s="66"/>
    </row>
    <row r="603" spans="1:14">
      <c r="A603" s="58" t="e">
        <f>MAX($A$94:A602)+COUNTIF(G603:N603,$E$74)+AND(G603=$N$72,OR(H603="Barrage",H603="16mi",H603="8vi",H603="4ti",H603="32mi",H603="Semifinali",H603="Finale"))</f>
        <v>#REF!</v>
      </c>
      <c r="B603" s="58" t="e">
        <f>MAX($B$94:B602)+COUNTIF(G603:N603,$E$57)+AND(G603=$N$55,OR(H603="Barrage",H603="16mi",H603="8vi",H603="4ti",H603="32mi",H603="Semifinali",H603="Finale"))</f>
        <v>#REF!</v>
      </c>
      <c r="C603" s="73" t="e">
        <f>MAX($C$94:C602)+COUNTIF(G603:N603,$E$40)+AND(G603=$N$38,OR(H603="Barrage",H603="16mi",H603="8vi",H603="4ti",H603="32mi",H603="Semifinali",H603="Finale"))</f>
        <v>#REF!</v>
      </c>
      <c r="D603" s="73" t="e">
        <f>MAX($D$94:D602)+COUNTIF(G603:N603,$E$23)+AND(G603=$N$21,OR(H603="Barrage",H603="16mi",H603="8vi",H603="4ti",H603="32mi",H603="Semifinali",H603="Finale"))</f>
        <v>#REF!</v>
      </c>
      <c r="E603" s="73" t="e">
        <f>MAX($E$94:E602)+COUNTIF(G603:N603,$E$6)+AND(G603=$N$4,OR(H603="Barrage",H603="16mi",H603="8vi",H603="4ti",H603="32mi",H603="Semifinali",H603="Finale"))</f>
        <v>#REF!</v>
      </c>
      <c r="F603" s="58" t="str">
        <f t="shared" si="23"/>
        <v>Turno 9</v>
      </c>
      <c r="G603" s="71" t="e">
        <f>#REF!</f>
        <v>#REF!</v>
      </c>
      <c r="H603" s="67">
        <v>0</v>
      </c>
      <c r="I603" s="60">
        <v>44</v>
      </c>
      <c r="J603" s="66"/>
      <c r="K603" s="66"/>
      <c r="L603" s="66"/>
      <c r="M603" s="66"/>
      <c r="N603" s="66"/>
    </row>
    <row r="604" spans="1:14">
      <c r="A604" s="58" t="e">
        <f>MAX($A$94:A603)+COUNTIF(G604:N604,$E$74)+AND(G604=$N$72,OR(H604="Barrage",H604="16mi",H604="8vi",H604="4ti",H604="32mi",H604="Semifinali",H604="Finale"))</f>
        <v>#REF!</v>
      </c>
      <c r="B604" s="58" t="e">
        <f>MAX($B$94:B603)+COUNTIF(G604:N604,$E$57)+AND(G604=$N$55,OR(H604="Barrage",H604="16mi",H604="8vi",H604="4ti",H604="32mi",H604="Semifinali",H604="Finale"))</f>
        <v>#REF!</v>
      </c>
      <c r="C604" s="73" t="e">
        <f>MAX($C$94:C603)+COUNTIF(G604:N604,$E$40)+AND(G604=$N$38,OR(H604="Barrage",H604="16mi",H604="8vi",H604="4ti",H604="32mi",H604="Semifinali",H604="Finale"))</f>
        <v>#REF!</v>
      </c>
      <c r="D604" s="73" t="e">
        <f>MAX($D$94:D603)+COUNTIF(G604:N604,$E$23)+AND(G604=$N$21,OR(H604="Barrage",H604="16mi",H604="8vi",H604="4ti",H604="32mi",H604="Semifinali",H604="Finale"))</f>
        <v>#REF!</v>
      </c>
      <c r="E604" s="73" t="e">
        <f>MAX($E$94:E603)+COUNTIF(G604:N604,$E$6)+AND(G604=$N$4,OR(H604="Barrage",H604="16mi",H604="8vi",H604="4ti",H604="32mi",H604="Semifinali",H604="Finale"))</f>
        <v>#REF!</v>
      </c>
      <c r="F604" s="58" t="str">
        <f t="shared" si="23"/>
        <v>Turno 9</v>
      </c>
      <c r="G604" s="71" t="e">
        <f>#REF!</f>
        <v>#REF!</v>
      </c>
      <c r="H604" s="67">
        <v>0</v>
      </c>
      <c r="I604" s="60">
        <v>45</v>
      </c>
      <c r="J604" s="66"/>
      <c r="K604" s="66"/>
      <c r="L604" s="66"/>
      <c r="M604" s="66"/>
      <c r="N604" s="66"/>
    </row>
    <row r="605" spans="1:14">
      <c r="A605" s="58" t="e">
        <f>MAX($A$94:A604)+COUNTIF(G605:N605,$E$74)+AND(G605=$N$72,OR(H605="Barrage",H605="16mi",H605="8vi",H605="4ti",H605="32mi",H605="Semifinali",H605="Finale"))</f>
        <v>#REF!</v>
      </c>
      <c r="B605" s="58" t="e">
        <f>MAX($B$94:B604)+COUNTIF(G605:N605,$E$57)+AND(G605=$N$55,OR(H605="Barrage",H605="16mi",H605="8vi",H605="4ti",H605="32mi",H605="Semifinali",H605="Finale"))</f>
        <v>#REF!</v>
      </c>
      <c r="C605" s="73" t="e">
        <f>MAX($C$94:C604)+COUNTIF(G605:N605,$E$40)+AND(G605=$N$38,OR(H605="Barrage",H605="16mi",H605="8vi",H605="4ti",H605="32mi",H605="Semifinali",H605="Finale"))</f>
        <v>#REF!</v>
      </c>
      <c r="D605" s="73" t="e">
        <f>MAX($D$94:D604)+COUNTIF(G605:N605,$E$23)+AND(G605=$N$21,OR(H605="Barrage",H605="16mi",H605="8vi",H605="4ti",H605="32mi",H605="Semifinali",H605="Finale"))</f>
        <v>#REF!</v>
      </c>
      <c r="E605" s="73" t="e">
        <f>MAX($E$94:E604)+COUNTIF(G605:N605,$E$6)+AND(G605=$N$4,OR(H605="Barrage",H605="16mi",H605="8vi",H605="4ti",H605="32mi",H605="Semifinali",H605="Finale"))</f>
        <v>#REF!</v>
      </c>
      <c r="F605" s="58" t="str">
        <f t="shared" si="23"/>
        <v>Turno 9</v>
      </c>
      <c r="G605" s="71" t="e">
        <f>#REF!</f>
        <v>#REF!</v>
      </c>
      <c r="H605" s="67">
        <v>0</v>
      </c>
      <c r="I605" s="60">
        <v>46</v>
      </c>
      <c r="J605" s="66"/>
      <c r="K605" s="66"/>
      <c r="L605" s="66"/>
      <c r="M605" s="66"/>
      <c r="N605" s="66"/>
    </row>
    <row r="606" spans="1:14">
      <c r="A606" s="58" t="e">
        <f>MAX($A$94:A605)+COUNTIF(G606:N606,$E$74)+AND(G606=$N$72,OR(H606="Barrage",H606="16mi",H606="8vi",H606="4ti",H606="32mi",H606="Semifinali",H606="Finale"))</f>
        <v>#REF!</v>
      </c>
      <c r="B606" s="58" t="e">
        <f>MAX($B$94:B605)+COUNTIF(G606:N606,$E$57)+AND(G606=$N$55,OR(H606="Barrage",H606="16mi",H606="8vi",H606="4ti",H606="32mi",H606="Semifinali",H606="Finale"))</f>
        <v>#REF!</v>
      </c>
      <c r="C606" s="73" t="e">
        <f>MAX($C$94:C605)+COUNTIF(G606:N606,$E$40)+AND(G606=$N$38,OR(H606="Barrage",H606="16mi",H606="8vi",H606="4ti",H606="32mi",H606="Semifinali",H606="Finale"))</f>
        <v>#REF!</v>
      </c>
      <c r="D606" s="73" t="e">
        <f>MAX($D$94:D605)+COUNTIF(G606:N606,$E$23)+AND(G606=$N$21,OR(H606="Barrage",H606="16mi",H606="8vi",H606="4ti",H606="32mi",H606="Semifinali",H606="Finale"))</f>
        <v>#REF!</v>
      </c>
      <c r="E606" s="73" t="e">
        <f>MAX($E$94:E605)+COUNTIF(G606:N606,$E$6)+AND(G606=$N$4,OR(H606="Barrage",H606="16mi",H606="8vi",H606="4ti",H606="32mi",H606="Semifinali",H606="Finale"))</f>
        <v>#REF!</v>
      </c>
      <c r="F606" s="58" t="str">
        <f t="shared" si="23"/>
        <v>Turno 9</v>
      </c>
      <c r="G606" s="71" t="e">
        <f>#REF!</f>
        <v>#REF!</v>
      </c>
      <c r="H606" s="67">
        <v>0</v>
      </c>
      <c r="I606" s="60">
        <v>47</v>
      </c>
      <c r="J606" s="66"/>
      <c r="K606" s="66"/>
      <c r="L606" s="66"/>
      <c r="M606" s="66"/>
      <c r="N606" s="66"/>
    </row>
    <row r="607" spans="1:14">
      <c r="A607" s="58" t="e">
        <f>MAX($A$94:A606)+COUNTIF(G607:N607,$E$74)+AND(G607=$N$72,OR(H607="Barrage",H607="16mi",H607="8vi",H607="4ti",H607="32mi",H607="Semifinali",H607="Finale"))</f>
        <v>#REF!</v>
      </c>
      <c r="B607" s="58" t="e">
        <f>MAX($B$94:B606)+COUNTIF(G607:N607,$E$57)+AND(G607=$N$55,OR(H607="Barrage",H607="16mi",H607="8vi",H607="4ti",H607="32mi",H607="Semifinali",H607="Finale"))</f>
        <v>#REF!</v>
      </c>
      <c r="C607" s="73" t="e">
        <f>MAX($C$94:C606)+COUNTIF(G607:N607,$E$40)+AND(G607=$N$38,OR(H607="Barrage",H607="16mi",H607="8vi",H607="4ti",H607="32mi",H607="Semifinali",H607="Finale"))</f>
        <v>#REF!</v>
      </c>
      <c r="D607" s="73" t="e">
        <f>MAX($D$94:D606)+COUNTIF(G607:N607,$E$23)+AND(G607=$N$21,OR(H607="Barrage",H607="16mi",H607="8vi",H607="4ti",H607="32mi",H607="Semifinali",H607="Finale"))</f>
        <v>#REF!</v>
      </c>
      <c r="E607" s="73" t="e">
        <f>MAX($E$94:E606)+COUNTIF(G607:N607,$E$6)+AND(G607=$N$4,OR(H607="Barrage",H607="16mi",H607="8vi",H607="4ti",H607="32mi",H607="Semifinali",H607="Finale"))</f>
        <v>#REF!</v>
      </c>
      <c r="F607" s="58" t="str">
        <f t="shared" si="23"/>
        <v>Turno 9</v>
      </c>
      <c r="G607" s="71" t="e">
        <f>#REF!</f>
        <v>#REF!</v>
      </c>
      <c r="H607" s="67">
        <v>0</v>
      </c>
      <c r="I607" s="60">
        <v>48</v>
      </c>
      <c r="J607" s="66"/>
      <c r="K607" s="66"/>
      <c r="L607" s="66"/>
      <c r="M607" s="66"/>
      <c r="N607" s="66"/>
    </row>
    <row r="608" spans="1:14">
      <c r="A608" s="58" t="e">
        <f>MAX($A$94:A607)+COUNTIF(G608:N608,$E$74)+AND(G608=$N$72,OR(H608="Barrage",H608="16mi",H608="8vi",H608="4ti",H608="32mi",H608="Semifinali",H608="Finale"))</f>
        <v>#REF!</v>
      </c>
      <c r="B608" s="58" t="e">
        <f>MAX($B$94:B607)+COUNTIF(G608:N608,$E$57)+AND(G608=$N$55,OR(H608="Barrage",H608="16mi",H608="8vi",H608="4ti",H608="32mi",H608="Semifinali",H608="Finale"))</f>
        <v>#REF!</v>
      </c>
      <c r="C608" s="73" t="e">
        <f>MAX($C$94:C607)+COUNTIF(G608:N608,$E$40)+AND(G608=$N$38,OR(H608="Barrage",H608="16mi",H608="8vi",H608="4ti",H608="32mi",H608="Semifinali",H608="Finale"))</f>
        <v>#REF!</v>
      </c>
      <c r="D608" s="73" t="e">
        <f>MAX($D$94:D607)+COUNTIF(G608:N608,$E$23)+AND(G608=$N$21,OR(H608="Barrage",H608="16mi",H608="8vi",H608="4ti",H608="32mi",H608="Semifinali",H608="Finale"))</f>
        <v>#REF!</v>
      </c>
      <c r="E608" s="73" t="e">
        <f>MAX($E$94:E607)+COUNTIF(G608:N608,$E$6)+AND(G608=$N$4,OR(H608="Barrage",H608="16mi",H608="8vi",H608="4ti",H608="32mi",H608="Semifinali",H608="Finale"))</f>
        <v>#REF!</v>
      </c>
      <c r="F608" s="58" t="str">
        <f t="shared" si="23"/>
        <v>Turno 9</v>
      </c>
      <c r="G608" s="64" t="e">
        <f>#REF!</f>
        <v>#REF!</v>
      </c>
      <c r="H608" s="67" t="s">
        <v>612</v>
      </c>
      <c r="I608" s="60">
        <v>49</v>
      </c>
      <c r="J608" s="66"/>
      <c r="K608" s="66"/>
      <c r="L608" s="66"/>
      <c r="M608" s="66"/>
      <c r="N608" s="66"/>
    </row>
    <row r="609" spans="1:14">
      <c r="A609" s="58" t="e">
        <f>MAX($A$94:A608)+COUNTIF(G609:N609,$E$74)+AND(G609=$N$72,OR(H609="Barrage",H609="16mi",H609="8vi",H609="4ti",H609="32mi",H609="Semifinali",H609="Finale"))</f>
        <v>#REF!</v>
      </c>
      <c r="B609" s="58" t="e">
        <f>MAX($B$94:B608)+COUNTIF(G609:N609,$E$57)+AND(G609=$N$55,OR(H609="Barrage",H609="16mi",H609="8vi",H609="4ti",H609="32mi",H609="Semifinali",H609="Finale"))</f>
        <v>#REF!</v>
      </c>
      <c r="C609" s="73" t="e">
        <f>MAX($C$94:C608)+COUNTIF(G609:N609,$E$40)+AND(G609=$N$38,OR(H609="Barrage",H609="16mi",H609="8vi",H609="4ti",H609="32mi",H609="Semifinali",H609="Finale"))</f>
        <v>#REF!</v>
      </c>
      <c r="D609" s="73" t="e">
        <f>MAX($D$94:D608)+COUNTIF(G609:N609,$E$23)+AND(G609=$N$21,OR(H609="Barrage",H609="16mi",H609="8vi",H609="4ti",H609="32mi",H609="Semifinali",H609="Finale"))</f>
        <v>#REF!</v>
      </c>
      <c r="E609" s="73" t="e">
        <f>MAX($E$94:E608)+COUNTIF(G609:N609,$E$6)+AND(G609=$N$4,OR(H609="Barrage",H609="16mi",H609="8vi",H609="4ti",H609="32mi",H609="Semifinali",H609="Finale"))</f>
        <v>#REF!</v>
      </c>
      <c r="F609" s="58" t="str">
        <f t="shared" si="23"/>
        <v>Turno 9</v>
      </c>
      <c r="G609" s="64" t="e">
        <f>#REF!</f>
        <v>#REF!</v>
      </c>
      <c r="H609" s="67"/>
      <c r="I609" s="60">
        <v>50</v>
      </c>
      <c r="J609" s="66"/>
      <c r="K609" s="66"/>
      <c r="L609" s="66"/>
      <c r="M609" s="66"/>
      <c r="N609" s="66"/>
    </row>
    <row r="610" spans="1:14">
      <c r="A610" s="58" t="e">
        <f>MAX($A$94:A609)+COUNTIF(G610:N610,$E$74)+AND(G610=$N$72,OR(H610="Barrage",H610="16mi",H610="8vi",H610="4ti",H610="32mi",H610="Semifinali",H610="Finale"))</f>
        <v>#REF!</v>
      </c>
      <c r="B610" s="58" t="e">
        <f>MAX($B$94:B609)+COUNTIF(G610:N610,$E$57)+AND(G610=$N$55,OR(H610="Barrage",H610="16mi",H610="8vi",H610="4ti",H610="32mi",H610="Semifinali",H610="Finale"))</f>
        <v>#REF!</v>
      </c>
      <c r="C610" s="73" t="e">
        <f>MAX($C$94:C609)+COUNTIF(G610:N610,$E$40)+AND(G610=$N$38,OR(H610="Barrage",H610="16mi",H610="8vi",H610="4ti",H610="32mi",H610="Semifinali",H610="Finale"))</f>
        <v>#REF!</v>
      </c>
      <c r="D610" s="73" t="e">
        <f>MAX($D$94:D609)+COUNTIF(G610:N610,$E$23)+AND(G610=$N$21,OR(H610="Barrage",H610="16mi",H610="8vi",H610="4ti",H610="32mi",H610="Semifinali",H610="Finale"))</f>
        <v>#REF!</v>
      </c>
      <c r="E610" s="73" t="e">
        <f>MAX($E$94:E609)+COUNTIF(G610:N610,$E$6)+AND(G610=$N$4,OR(H610="Barrage",H610="16mi",H610="8vi",H610="4ti",H610="32mi",H610="Semifinali",H610="Finale"))</f>
        <v>#REF!</v>
      </c>
      <c r="F610" s="58" t="str">
        <f t="shared" ref="F610:F673" si="24">F609</f>
        <v>Turno 9</v>
      </c>
    </row>
    <row r="611" spans="1:14" ht="12.75" customHeight="1">
      <c r="A611" s="58" t="e">
        <f>MAX($A$94:A610)+COUNTIF(G611:N611,$E$74)+AND(G611=$N$72,OR(H611="Barrage",H611="16mi",H611="8vi",H611="4ti",H611="32mi",H611="Semifinali",H611="Finale"))</f>
        <v>#REF!</v>
      </c>
      <c r="B611" s="58" t="e">
        <f>MAX($B$94:B610)+COUNTIF(G611:N611,$E$57)+AND(G611=$N$55,OR(H611="Barrage",H611="16mi",H611="8vi",H611="4ti",H611="32mi",H611="Semifinali",H611="Finale"))</f>
        <v>#REF!</v>
      </c>
      <c r="C611" s="73" t="e">
        <f>MAX($C$94:C610)+COUNTIF(G611:N611,$E$40)+AND(G611=$N$38,OR(H611="Barrage",H611="16mi",H611="8vi",H611="4ti",H611="32mi",H611="Semifinali",H611="Finale"))</f>
        <v>#REF!</v>
      </c>
      <c r="D611" s="73" t="e">
        <f>MAX($D$94:D610)+COUNTIF(G611:N611,$E$23)+AND(G611=$N$21,OR(H611="Barrage",H611="16mi",H611="8vi",H611="4ti",H611="32mi",H611="Semifinali",H611="Finale"))</f>
        <v>#REF!</v>
      </c>
      <c r="E611" s="73" t="e">
        <f>MAX($E$94:E610)+COUNTIF(G611:N611,$E$6)+AND(G611=$N$4,OR(H611="Barrage",H611="16mi",H611="8vi",H611="4ti",H611="32mi",H611="Semifinali",H611="Finale"))</f>
        <v>#REF!</v>
      </c>
      <c r="F611" s="58" t="s">
        <v>123</v>
      </c>
      <c r="G611" s="188" t="s">
        <v>19</v>
      </c>
      <c r="H611" s="188"/>
      <c r="I611" s="188"/>
      <c r="J611" s="188"/>
      <c r="K611" s="188"/>
      <c r="L611" s="188"/>
      <c r="M611" s="188"/>
      <c r="N611" s="188"/>
    </row>
    <row r="612" spans="1:14" ht="12.75" customHeight="1">
      <c r="A612" s="58" t="e">
        <f>MAX($A$94:A611)+COUNTIF(G612:N612,$E$74)+AND(G612=$N$72,OR(H612="Barrage",H612="16mi",H612="8vi",H612="4ti",H612="32mi",H612="Semifinali",H612="Finale"))</f>
        <v>#REF!</v>
      </c>
      <c r="B612" s="58" t="e">
        <f>MAX($B$94:B611)+COUNTIF(G612:N612,$E$57)+AND(G612=$N$55,OR(H612="Barrage",H612="16mi",H612="8vi",H612="4ti",H612="32mi",H612="Semifinali",H612="Finale"))</f>
        <v>#REF!</v>
      </c>
      <c r="C612" s="73" t="e">
        <f>MAX($C$94:C611)+COUNTIF(G612:N612,$E$40)+AND(G612=$N$38,OR(H612="Barrage",H612="16mi",H612="8vi",H612="4ti",H612="32mi",H612="Semifinali",H612="Finale"))</f>
        <v>#REF!</v>
      </c>
      <c r="D612" s="73" t="e">
        <f>MAX($D$94:D611)+COUNTIF(G612:N612,$E$23)+AND(G612=$N$21,OR(H612="Barrage",H612="16mi",H612="8vi",H612="4ti",H612="32mi",H612="Semifinali",H612="Finale"))</f>
        <v>#REF!</v>
      </c>
      <c r="E612" s="73" t="e">
        <f>MAX($E$94:E611)+COUNTIF(G612:N612,$E$6)+AND(G612=$N$4,OR(H612="Barrage",H612="16mi",H612="8vi",H612="4ti",H612="32mi",H612="Semifinali",H612="Finale"))</f>
        <v>#REF!</v>
      </c>
      <c r="F612" s="58" t="str">
        <f t="shared" si="24"/>
        <v>Turno 10</v>
      </c>
      <c r="G612" s="188"/>
      <c r="H612" s="188"/>
      <c r="I612" s="188"/>
      <c r="J612" s="188"/>
      <c r="K612" s="188"/>
      <c r="L612" s="188"/>
      <c r="M612" s="188"/>
      <c r="N612" s="188"/>
    </row>
    <row r="613" spans="1:14">
      <c r="A613" s="58" t="e">
        <f>MAX($A$94:A612)+COUNTIF(G613:N613,$E$74)+AND(G613=$N$72,OR(H613="Barrage",H613="16mi",H613="8vi",H613="4ti",H613="32mi",H613="Semifinali",H613="Finale"))</f>
        <v>#REF!</v>
      </c>
      <c r="B613" s="58" t="e">
        <f>MAX($B$94:B612)+COUNTIF(G613:N613,$E$57)+AND(G613=$N$55,OR(H613="Barrage",H613="16mi",H613="8vi",H613="4ti",H613="32mi",H613="Semifinali",H613="Finale"))</f>
        <v>#REF!</v>
      </c>
      <c r="C613" s="73" t="e">
        <f>MAX($C$94:C612)+COUNTIF(G613:N613,$E$40)+AND(G613=$N$38,OR(H613="Barrage",H613="16mi",H613="8vi",H613="4ti",H613="32mi",H613="Semifinali",H613="Finale"))</f>
        <v>#REF!</v>
      </c>
      <c r="D613" s="73" t="e">
        <f>MAX($D$94:D612)+COUNTIF(G613:N613,$E$23)+AND(G613=$N$21,OR(H613="Barrage",H613="16mi",H613="8vi",H613="4ti",H613="32mi",H613="Semifinali",H613="Finale"))</f>
        <v>#REF!</v>
      </c>
      <c r="E613" s="73" t="e">
        <f>MAX($E$94:E612)+COUNTIF(G613:N613,$E$6)+AND(G613=$N$4,OR(H613="Barrage",H613="16mi",H613="8vi",H613="4ti",H613="32mi",H613="Semifinali",H613="Finale"))</f>
        <v>#REF!</v>
      </c>
      <c r="F613" s="58" t="str">
        <f t="shared" si="24"/>
        <v>Turno 10</v>
      </c>
      <c r="G613" s="59"/>
      <c r="H613" s="59"/>
      <c r="I613" s="59"/>
      <c r="J613" s="59"/>
      <c r="K613" s="59"/>
      <c r="L613" s="59"/>
      <c r="M613" s="59"/>
      <c r="N613" s="59"/>
    </row>
    <row r="614" spans="1:14">
      <c r="A614" s="58" t="e">
        <f>MAX($A$94:A613)+COUNTIF(G614:N614,$E$74)+AND(G614=$N$72,OR(H614="Barrage",H614="16mi",H614="8vi",H614="4ti",H614="32mi",H614="Semifinali",H614="Finale"))</f>
        <v>#REF!</v>
      </c>
      <c r="B614" s="58" t="e">
        <f>MAX($B$94:B613)+COUNTIF(G614:N614,$E$57)+AND(G614=$N$55,OR(H614="Barrage",H614="16mi",H614="8vi",H614="4ti",H614="32mi",H614="Semifinali",H614="Finale"))</f>
        <v>#REF!</v>
      </c>
      <c r="C614" s="73" t="e">
        <f>MAX($C$94:C613)+COUNTIF(G614:N614,$E$40)+AND(G614=$N$38,OR(H614="Barrage",H614="16mi",H614="8vi",H614="4ti",H614="32mi",H614="Semifinali",H614="Finale"))</f>
        <v>#REF!</v>
      </c>
      <c r="D614" s="73" t="e">
        <f>MAX($D$94:D613)+COUNTIF(G614:N614,$E$23)+AND(G614=$N$21,OR(H614="Barrage",H614="16mi",H614="8vi",H614="4ti",H614="32mi",H614="Semifinali",H614="Finale"))</f>
        <v>#REF!</v>
      </c>
      <c r="E614" s="73" t="e">
        <f>MAX($E$94:E613)+COUNTIF(G614:N614,$E$6)+AND(G614=$N$4,OR(H614="Barrage",H614="16mi",H614="8vi",H614="4ti",H614="32mi",H614="Semifinali",H614="Finale"))</f>
        <v>#REF!</v>
      </c>
      <c r="F614" s="58" t="str">
        <f t="shared" si="24"/>
        <v>Turno 10</v>
      </c>
      <c r="G614" s="186" t="s">
        <v>67</v>
      </c>
      <c r="H614" s="186"/>
      <c r="I614" s="186"/>
      <c r="J614" s="186"/>
      <c r="K614" s="186"/>
      <c r="L614" s="186"/>
      <c r="M614" s="186"/>
      <c r="N614" s="186"/>
    </row>
    <row r="615" spans="1:14">
      <c r="A615" s="58" t="e">
        <f>MAX($A$94:A614)+COUNTIF(G615:N615,$E$74)+AND(G615=$N$72,OR(H615="Barrage",H615="16mi",H615="8vi",H615="4ti",H615="32mi",H615="Semifinali",H615="Finale"))</f>
        <v>#REF!</v>
      </c>
      <c r="B615" s="58" t="e">
        <f>MAX($B$94:B614)+COUNTIF(G615:N615,$E$57)+AND(G615=$N$55,OR(H615="Barrage",H615="16mi",H615="8vi",H615="4ti",H615="32mi",H615="Semifinali",H615="Finale"))</f>
        <v>#REF!</v>
      </c>
      <c r="C615" s="73" t="e">
        <f>MAX($C$94:C614)+COUNTIF(G615:N615,$E$40)+AND(G615=$N$38,OR(H615="Barrage",H615="16mi",H615="8vi",H615="4ti",H615="32mi",H615="Semifinali",H615="Finale"))</f>
        <v>#REF!</v>
      </c>
      <c r="D615" s="73" t="e">
        <f>MAX($D$94:D614)+COUNTIF(G615:N615,$E$23)+AND(G615=$N$21,OR(H615="Barrage",H615="16mi",H615="8vi",H615="4ti",H615="32mi",H615="Semifinali",H615="Finale"))</f>
        <v>#REF!</v>
      </c>
      <c r="E615" s="73" t="e">
        <f>MAX($E$94:E614)+COUNTIF(G615:N615,$E$6)+AND(G615=$N$4,OR(H615="Barrage",H615="16mi",H615="8vi",H615="4ti",H615="32mi",H615="Semifinali",H615="Finale"))</f>
        <v>#REF!</v>
      </c>
      <c r="F615" s="58" t="str">
        <f t="shared" si="24"/>
        <v>Turno 10</v>
      </c>
      <c r="G615" s="65"/>
      <c r="H615" s="65"/>
      <c r="I615" s="65"/>
      <c r="J615" s="65"/>
      <c r="K615" s="65"/>
      <c r="L615" s="65"/>
      <c r="M615" s="65"/>
      <c r="N615" s="65"/>
    </row>
    <row r="616" spans="1:14">
      <c r="A616" s="58" t="e">
        <f>MAX($A$94:A615)+COUNTIF(G616:N616,$E$74)+AND(G616=$N$72,OR(H616="Barrage",H616="16mi",H616="8vi",H616="4ti",H616="32mi",H616="Semifinali",H616="Finale"))</f>
        <v>#REF!</v>
      </c>
      <c r="B616" s="58" t="e">
        <f>MAX($B$94:B615)+COUNTIF(G616:N616,$E$57)+AND(G616=$N$55,OR(H616="Barrage",H616="16mi",H616="8vi",H616="4ti",H616="32mi",H616="Semifinali",H616="Finale"))</f>
        <v>#REF!</v>
      </c>
      <c r="C616" s="73" t="e">
        <f>MAX($C$94:C615)+COUNTIF(G616:N616,$E$40)+AND(G616=$N$38,OR(H616="Barrage",H616="16mi",H616="8vi",H616="4ti",H616="32mi",H616="Semifinali",H616="Finale"))</f>
        <v>#REF!</v>
      </c>
      <c r="D616" s="73" t="e">
        <f>MAX($D$94:D615)+COUNTIF(G616:N616,$E$23)+AND(G616=$N$21,OR(H616="Barrage",H616="16mi",H616="8vi",H616="4ti",H616="32mi",H616="Semifinali",H616="Finale"))</f>
        <v>#REF!</v>
      </c>
      <c r="E616" s="73" t="e">
        <f>MAX($E$94:E615)+COUNTIF(G616:N616,$E$6)+AND(G616=$N$4,OR(H616="Barrage",H616="16mi",H616="8vi",H616="4ti",H616="32mi",H616="Semifinali",H616="Finale"))</f>
        <v>#REF!</v>
      </c>
      <c r="F616" s="58" t="str">
        <f t="shared" si="24"/>
        <v>Turno 10</v>
      </c>
      <c r="G616" s="59" t="s">
        <v>21</v>
      </c>
      <c r="H616" s="59" t="s">
        <v>50</v>
      </c>
      <c r="I616" s="59" t="s">
        <v>20</v>
      </c>
      <c r="J616" s="59" t="s">
        <v>13</v>
      </c>
      <c r="K616" s="59" t="s">
        <v>14</v>
      </c>
      <c r="L616" s="187" t="s">
        <v>11</v>
      </c>
      <c r="M616" s="187"/>
      <c r="N616" s="59" t="s">
        <v>12</v>
      </c>
    </row>
    <row r="617" spans="1:14">
      <c r="A617" s="58" t="e">
        <f>MAX($A$94:A616)+COUNTIF(G617:N617,$E$74)+AND(G617=$N$72,OR(H617="Barrage",H617="16mi",H617="8vi",H617="4ti",H617="32mi",H617="Semifinali",H617="Finale"))</f>
        <v>#REF!</v>
      </c>
      <c r="B617" s="58" t="e">
        <f>MAX($B$94:B616)+COUNTIF(G617:N617,$E$57)+AND(G617=$N$55,OR(H617="Barrage",H617="16mi",H617="8vi",H617="4ti",H617="32mi",H617="Semifinali",H617="Finale"))</f>
        <v>#REF!</v>
      </c>
      <c r="C617" s="73" t="e">
        <f>MAX($C$94:C616)+COUNTIF(G617:N617,$E$40)+AND(G617=$N$38,OR(H617="Barrage",H617="16mi",H617="8vi",H617="4ti",H617="32mi",H617="Semifinali",H617="Finale"))</f>
        <v>#REF!</v>
      </c>
      <c r="D617" s="73" t="e">
        <f>MAX($D$94:D616)+COUNTIF(G617:N617,$E$23)+AND(G617=$N$21,OR(H617="Barrage",H617="16mi",H617="8vi",H617="4ti",H617="32mi",H617="Semifinali",H617="Finale"))</f>
        <v>#REF!</v>
      </c>
      <c r="E617" s="73" t="e">
        <f>MAX($E$94:E616)+COUNTIF(G617:N617,$E$6)+AND(G617=$N$4,OR(H617="Barrage",H617="16mi",H617="8vi",H617="4ti",H617="32mi",H617="Semifinali",H617="Finale"))</f>
        <v>#REF!</v>
      </c>
      <c r="F617" s="58" t="str">
        <f t="shared" si="24"/>
        <v>Turno 10</v>
      </c>
      <c r="G617" s="65"/>
      <c r="H617" s="65"/>
      <c r="I617" s="65"/>
      <c r="J617" s="65"/>
      <c r="K617" s="65"/>
      <c r="L617" s="65"/>
      <c r="M617" s="65"/>
      <c r="N617" s="65"/>
    </row>
    <row r="618" spans="1:14">
      <c r="A618" s="58" t="e">
        <f>MAX($A$94:A617)+COUNTIF(G618:N618,$E$74)+AND(G618=$N$72,OR(H618="Barrage",H618="16mi",H618="8vi",H618="4ti",H618="32mi",H618="Semifinali",H618="Finale"))</f>
        <v>#REF!</v>
      </c>
      <c r="B618" s="58" t="e">
        <f>MAX($B$94:B617)+COUNTIF(G618:N618,$E$57)+AND(G618=$N$55,OR(H618="Barrage",H618="16mi",H618="8vi",H618="4ti",H618="32mi",H618="Semifinali",H618="Finale"))</f>
        <v>#REF!</v>
      </c>
      <c r="C618" s="73" t="e">
        <f>MAX($C$94:C617)+COUNTIF(G618:N618,$E$40)+AND(G618=$N$38,OR(H618="Barrage",H618="16mi",H618="8vi",H618="4ti",H618="32mi",H618="Semifinali",H618="Finale"))</f>
        <v>#REF!</v>
      </c>
      <c r="D618" s="73" t="e">
        <f>MAX($D$94:D617)+COUNTIF(G618:N618,$E$23)+AND(G618=$N$21,OR(H618="Barrage",H618="16mi",H618="8vi",H618="4ti",H618="32mi",H618="Semifinali",H618="Finale"))</f>
        <v>#REF!</v>
      </c>
      <c r="E618" s="73" t="e">
        <f>MAX($E$94:E617)+COUNTIF(G618:N618,$E$6)+AND(G618=$N$4,OR(H618="Barrage",H618="16mi",H618="8vi",H618="4ti",H618="32mi",H618="Semifinali",H618="Finale"))</f>
        <v>#REF!</v>
      </c>
      <c r="F618" s="58" t="str">
        <f t="shared" si="24"/>
        <v>Turno 10</v>
      </c>
      <c r="G618" s="72" t="e">
        <f>#REF!</f>
        <v>#REF!</v>
      </c>
      <c r="H618" s="60" t="s">
        <v>610</v>
      </c>
      <c r="I618" s="60">
        <v>1</v>
      </c>
      <c r="J618" s="66"/>
      <c r="K618" s="66"/>
      <c r="L618" s="66"/>
      <c r="M618" s="66"/>
      <c r="N618" s="66"/>
    </row>
    <row r="619" spans="1:14">
      <c r="A619" s="58" t="e">
        <f>MAX($A$94:A618)+COUNTIF(G619:N619,$E$74)+AND(G619=$N$72,OR(H619="Barrage",H619="16mi",H619="8vi",H619="4ti",H619="32mi",H619="Semifinali",H619="Finale"))</f>
        <v>#REF!</v>
      </c>
      <c r="B619" s="58" t="e">
        <f>MAX($B$94:B618)+COUNTIF(G619:N619,$E$57)+AND(G619=$N$55,OR(H619="Barrage",H619="16mi",H619="8vi",H619="4ti",H619="32mi",H619="Semifinali",H619="Finale"))</f>
        <v>#REF!</v>
      </c>
      <c r="C619" s="73" t="e">
        <f>MAX($C$94:C618)+COUNTIF(G619:N619,$E$40)+AND(G619=$N$38,OR(H619="Barrage",H619="16mi",H619="8vi",H619="4ti",H619="32mi",H619="Semifinali",H619="Finale"))</f>
        <v>#REF!</v>
      </c>
      <c r="D619" s="73" t="e">
        <f>MAX($D$94:D618)+COUNTIF(G619:N619,$E$23)+AND(G619=$N$21,OR(H619="Barrage",H619="16mi",H619="8vi",H619="4ti",H619="32mi",H619="Semifinali",H619="Finale"))</f>
        <v>#REF!</v>
      </c>
      <c r="E619" s="73" t="e">
        <f>MAX($E$94:E618)+COUNTIF(G619:N619,$E$6)+AND(G619=$N$4,OR(H619="Barrage",H619="16mi",H619="8vi",H619="4ti",H619="32mi",H619="Semifinali",H619="Finale"))</f>
        <v>#REF!</v>
      </c>
      <c r="F619" s="58" t="str">
        <f t="shared" si="24"/>
        <v>Turno 10</v>
      </c>
      <c r="G619" s="72" t="e">
        <f>#REF!</f>
        <v>#REF!</v>
      </c>
      <c r="H619" s="60"/>
      <c r="I619" s="60">
        <v>2</v>
      </c>
      <c r="J619" s="66"/>
      <c r="K619" s="66"/>
      <c r="L619" s="66"/>
      <c r="M619" s="66"/>
      <c r="N619" s="66"/>
    </row>
    <row r="620" spans="1:14">
      <c r="A620" s="58" t="e">
        <f>MAX($A$94:A619)+COUNTIF(G620:N620,$E$74)+AND(G620=$N$72,OR(H620="Barrage",H620="16mi",H620="8vi",H620="4ti",H620="32mi",H620="Semifinali",H620="Finale"))</f>
        <v>#REF!</v>
      </c>
      <c r="B620" s="58" t="e">
        <f>MAX($B$94:B619)+COUNTIF(G620:N620,$E$57)+AND(G620=$N$55,OR(H620="Barrage",H620="16mi",H620="8vi",H620="4ti",H620="32mi",H620="Semifinali",H620="Finale"))</f>
        <v>#REF!</v>
      </c>
      <c r="C620" s="73" t="e">
        <f>MAX($C$94:C619)+COUNTIF(G620:N620,$E$40)+AND(G620=$N$38,OR(H620="Barrage",H620="16mi",H620="8vi",H620="4ti",H620="32mi",H620="Semifinali",H620="Finale"))</f>
        <v>#REF!</v>
      </c>
      <c r="D620" s="73" t="e">
        <f>MAX($D$94:D619)+COUNTIF(G620:N620,$E$23)+AND(G620=$N$21,OR(H620="Barrage",H620="16mi",H620="8vi",H620="4ti",H620="32mi",H620="Semifinali",H620="Finale"))</f>
        <v>#REF!</v>
      </c>
      <c r="E620" s="73" t="e">
        <f>MAX($E$94:E619)+COUNTIF(G620:N620,$E$6)+AND(G620=$N$4,OR(H620="Barrage",H620="16mi",H620="8vi",H620="4ti",H620="32mi",H620="Semifinali",H620="Finale"))</f>
        <v>#REF!</v>
      </c>
      <c r="F620" s="58" t="str">
        <f t="shared" si="24"/>
        <v>Turno 10</v>
      </c>
      <c r="G620" s="72" t="e">
        <f>#REF!</f>
        <v>#REF!</v>
      </c>
      <c r="H620" s="60"/>
      <c r="I620" s="60">
        <v>3</v>
      </c>
      <c r="J620" s="66"/>
      <c r="K620" s="66"/>
      <c r="L620" s="66"/>
      <c r="M620" s="66"/>
      <c r="N620" s="66"/>
    </row>
    <row r="621" spans="1:14">
      <c r="A621" s="58" t="e">
        <f>MAX($A$94:A620)+COUNTIF(G621:N621,$E$74)+AND(G621=$N$72,OR(H621="Barrage",H621="16mi",H621="8vi",H621="4ti",H621="32mi",H621="Semifinali",H621="Finale"))</f>
        <v>#REF!</v>
      </c>
      <c r="B621" s="58" t="e">
        <f>MAX($B$94:B620)+COUNTIF(G621:N621,$E$57)+AND(G621=$N$55,OR(H621="Barrage",H621="16mi",H621="8vi",H621="4ti",H621="32mi",H621="Semifinali",H621="Finale"))</f>
        <v>#REF!</v>
      </c>
      <c r="C621" s="73" t="e">
        <f>MAX($C$94:C620)+COUNTIF(G621:N621,$E$40)+AND(G621=$N$38,OR(H621="Barrage",H621="16mi",H621="8vi",H621="4ti",H621="32mi",H621="Semifinali",H621="Finale"))</f>
        <v>#REF!</v>
      </c>
      <c r="D621" s="73" t="e">
        <f>MAX($D$94:D620)+COUNTIF(G621:N621,$E$23)+AND(G621=$N$21,OR(H621="Barrage",H621="16mi",H621="8vi",H621="4ti",H621="32mi",H621="Semifinali",H621="Finale"))</f>
        <v>#REF!</v>
      </c>
      <c r="E621" s="73" t="e">
        <f>MAX($E$94:E620)+COUNTIF(G621:N621,$E$6)+AND(G621=$N$4,OR(H621="Barrage",H621="16mi",H621="8vi",H621="4ti",H621="32mi",H621="Semifinali",H621="Finale"))</f>
        <v>#REF!</v>
      </c>
      <c r="F621" s="58" t="str">
        <f t="shared" si="24"/>
        <v>Turno 10</v>
      </c>
      <c r="G621" s="72" t="e">
        <f>#REF!</f>
        <v>#REF!</v>
      </c>
      <c r="H621" s="60"/>
      <c r="I621" s="60">
        <v>4</v>
      </c>
      <c r="J621" s="66"/>
      <c r="K621" s="66"/>
      <c r="L621" s="66"/>
      <c r="M621" s="66"/>
      <c r="N621" s="66"/>
    </row>
    <row r="622" spans="1:14">
      <c r="A622" s="58" t="e">
        <f>MAX($A$94:A621)+COUNTIF(G622:N622,$E$74)+AND(G622=$N$72,OR(H622="Barrage",H622="16mi",H622="8vi",H622="4ti",H622="32mi",H622="Semifinali",H622="Finale"))</f>
        <v>#REF!</v>
      </c>
      <c r="B622" s="58" t="e">
        <f>MAX($B$94:B621)+COUNTIF(G622:N622,$E$57)+AND(G622=$N$55,OR(H622="Barrage",H622="16mi",H622="8vi",H622="4ti",H622="32mi",H622="Semifinali",H622="Finale"))</f>
        <v>#REF!</v>
      </c>
      <c r="C622" s="73" t="e">
        <f>MAX($C$94:C621)+COUNTIF(G622:N622,$E$40)+AND(G622=$N$38,OR(H622="Barrage",H622="16mi",H622="8vi",H622="4ti",H622="32mi",H622="Semifinali",H622="Finale"))</f>
        <v>#REF!</v>
      </c>
      <c r="D622" s="73" t="e">
        <f>MAX($D$94:D621)+COUNTIF(G622:N622,$E$23)+AND(G622=$N$21,OR(H622="Barrage",H622="16mi",H622="8vi",H622="4ti",H622="32mi",H622="Semifinali",H622="Finale"))</f>
        <v>#REF!</v>
      </c>
      <c r="E622" s="73" t="e">
        <f>MAX($E$94:E621)+COUNTIF(G622:N622,$E$6)+AND(G622=$N$4,OR(H622="Barrage",H622="16mi",H622="8vi",H622="4ti",H622="32mi",H622="Semifinali",H622="Finale"))</f>
        <v>#REF!</v>
      </c>
      <c r="F622" s="58" t="str">
        <f t="shared" si="24"/>
        <v>Turno 10</v>
      </c>
      <c r="G622" s="71" t="e">
        <f>#REF!</f>
        <v>#REF!</v>
      </c>
      <c r="H622" s="67">
        <v>0</v>
      </c>
      <c r="I622" s="60">
        <v>5</v>
      </c>
      <c r="J622" s="66"/>
      <c r="K622" s="66"/>
      <c r="L622" s="66"/>
      <c r="M622" s="66"/>
      <c r="N622" s="66"/>
    </row>
    <row r="623" spans="1:14">
      <c r="A623" s="58" t="e">
        <f>MAX($A$94:A622)+COUNTIF(G623:N623,$E$74)+AND(G623=$N$72,OR(H623="Barrage",H623="16mi",H623="8vi",H623="4ti",H623="32mi",H623="Semifinali",H623="Finale"))</f>
        <v>#REF!</v>
      </c>
      <c r="B623" s="58" t="e">
        <f>MAX($B$94:B622)+COUNTIF(G623:N623,$E$57)+AND(G623=$N$55,OR(H623="Barrage",H623="16mi",H623="8vi",H623="4ti",H623="32mi",H623="Semifinali",H623="Finale"))</f>
        <v>#REF!</v>
      </c>
      <c r="C623" s="73" t="e">
        <f>MAX($C$94:C622)+COUNTIF(G623:N623,$E$40)+AND(G623=$N$38,OR(H623="Barrage",H623="16mi",H623="8vi",H623="4ti",H623="32mi",H623="Semifinali",H623="Finale"))</f>
        <v>#REF!</v>
      </c>
      <c r="D623" s="73" t="e">
        <f>MAX($D$94:D622)+COUNTIF(G623:N623,$E$23)+AND(G623=$N$21,OR(H623="Barrage",H623="16mi",H623="8vi",H623="4ti",H623="32mi",H623="Semifinali",H623="Finale"))</f>
        <v>#REF!</v>
      </c>
      <c r="E623" s="73" t="e">
        <f>MAX($E$94:E622)+COUNTIF(G623:N623,$E$6)+AND(G623=$N$4,OR(H623="Barrage",H623="16mi",H623="8vi",H623="4ti",H623="32mi",H623="Semifinali",H623="Finale"))</f>
        <v>#REF!</v>
      </c>
      <c r="F623" s="58" t="str">
        <f t="shared" si="24"/>
        <v>Turno 10</v>
      </c>
      <c r="G623" s="71" t="e">
        <f>#REF!</f>
        <v>#REF!</v>
      </c>
      <c r="H623" s="67">
        <v>0</v>
      </c>
      <c r="I623" s="60">
        <v>6</v>
      </c>
      <c r="J623" s="66"/>
      <c r="K623" s="66"/>
      <c r="L623" s="66"/>
      <c r="M623" s="66"/>
      <c r="N623" s="66"/>
    </row>
    <row r="624" spans="1:14">
      <c r="A624" s="58" t="e">
        <f>MAX($A$94:A623)+COUNTIF(G624:N624,$E$74)+AND(G624=$N$72,OR(H624="Barrage",H624="16mi",H624="8vi",H624="4ti",H624="32mi",H624="Semifinali",H624="Finale"))</f>
        <v>#REF!</v>
      </c>
      <c r="B624" s="58" t="e">
        <f>MAX($B$94:B623)+COUNTIF(G624:N624,$E$57)+AND(G624=$N$55,OR(H624="Barrage",H624="16mi",H624="8vi",H624="4ti",H624="32mi",H624="Semifinali",H624="Finale"))</f>
        <v>#REF!</v>
      </c>
      <c r="C624" s="73" t="e">
        <f>MAX($C$94:C623)+COUNTIF(G624:N624,$E$40)+AND(G624=$N$38,OR(H624="Barrage",H624="16mi",H624="8vi",H624="4ti",H624="32mi",H624="Semifinali",H624="Finale"))</f>
        <v>#REF!</v>
      </c>
      <c r="D624" s="73" t="e">
        <f>MAX($D$94:D623)+COUNTIF(G624:N624,$E$23)+AND(G624=$N$21,OR(H624="Barrage",H624="16mi",H624="8vi",H624="4ti",H624="32mi",H624="Semifinali",H624="Finale"))</f>
        <v>#REF!</v>
      </c>
      <c r="E624" s="73" t="e">
        <f>MAX($E$94:E623)+COUNTIF(G624:N624,$E$6)+AND(G624=$N$4,OR(H624="Barrage",H624="16mi",H624="8vi",H624="4ti",H624="32mi",H624="Semifinali",H624="Finale"))</f>
        <v>#REF!</v>
      </c>
      <c r="F624" s="58" t="str">
        <f t="shared" si="24"/>
        <v>Turno 10</v>
      </c>
      <c r="G624" s="71" t="e">
        <f>#REF!</f>
        <v>#REF!</v>
      </c>
      <c r="H624" s="67">
        <v>0</v>
      </c>
      <c r="I624" s="60">
        <v>7</v>
      </c>
      <c r="J624" s="66"/>
      <c r="K624" s="66"/>
      <c r="L624" s="66"/>
      <c r="M624" s="66"/>
      <c r="N624" s="66"/>
    </row>
    <row r="625" spans="1:14">
      <c r="A625" s="58" t="e">
        <f>MAX($A$94:A624)+COUNTIF(G625:N625,$E$74)+AND(G625=$N$72,OR(H625="Barrage",H625="16mi",H625="8vi",H625="4ti",H625="32mi",H625="Semifinali",H625="Finale"))</f>
        <v>#REF!</v>
      </c>
      <c r="B625" s="58" t="e">
        <f>MAX($B$94:B624)+COUNTIF(G625:N625,$E$57)+AND(G625=$N$55,OR(H625="Barrage",H625="16mi",H625="8vi",H625="4ti",H625="32mi",H625="Semifinali",H625="Finale"))</f>
        <v>#REF!</v>
      </c>
      <c r="C625" s="73" t="e">
        <f>MAX($C$94:C624)+COUNTIF(G625:N625,$E$40)+AND(G625=$N$38,OR(H625="Barrage",H625="16mi",H625="8vi",H625="4ti",H625="32mi",H625="Semifinali",H625="Finale"))</f>
        <v>#REF!</v>
      </c>
      <c r="D625" s="73" t="e">
        <f>MAX($D$94:D624)+COUNTIF(G625:N625,$E$23)+AND(G625=$N$21,OR(H625="Barrage",H625="16mi",H625="8vi",H625="4ti",H625="32mi",H625="Semifinali",H625="Finale"))</f>
        <v>#REF!</v>
      </c>
      <c r="E625" s="73" t="e">
        <f>MAX($E$94:E624)+COUNTIF(G625:N625,$E$6)+AND(G625=$N$4,OR(H625="Barrage",H625="16mi",H625="8vi",H625="4ti",H625="32mi",H625="Semifinali",H625="Finale"))</f>
        <v>#REF!</v>
      </c>
      <c r="F625" s="58" t="str">
        <f t="shared" si="24"/>
        <v>Turno 10</v>
      </c>
      <c r="G625" s="71" t="e">
        <f>#REF!</f>
        <v>#REF!</v>
      </c>
      <c r="H625" s="67">
        <v>0</v>
      </c>
      <c r="I625" s="60">
        <v>8</v>
      </c>
      <c r="J625" s="66"/>
      <c r="K625" s="66"/>
      <c r="L625" s="66"/>
      <c r="M625" s="66"/>
      <c r="N625" s="66"/>
    </row>
    <row r="626" spans="1:14">
      <c r="A626" s="58" t="e">
        <f>MAX($A$94:A625)+COUNTIF(G626:N626,$E$74)+AND(G626=$N$72,OR(H626="Barrage",H626="16mi",H626="8vi",H626="4ti",H626="32mi",H626="Semifinali",H626="Finale"))</f>
        <v>#REF!</v>
      </c>
      <c r="B626" s="58" t="e">
        <f>MAX($B$94:B625)+COUNTIF(G626:N626,$E$57)+AND(G626=$N$55,OR(H626="Barrage",H626="16mi",H626="8vi",H626="4ti",H626="32mi",H626="Semifinali",H626="Finale"))</f>
        <v>#REF!</v>
      </c>
      <c r="C626" s="73" t="e">
        <f>MAX($C$94:C625)+COUNTIF(G626:N626,$E$40)+AND(G626=$N$38,OR(H626="Barrage",H626="16mi",H626="8vi",H626="4ti",H626="32mi",H626="Semifinali",H626="Finale"))</f>
        <v>#REF!</v>
      </c>
      <c r="D626" s="73" t="e">
        <f>MAX($D$94:D625)+COUNTIF(G626:N626,$E$23)+AND(G626=$N$21,OR(H626="Barrage",H626="16mi",H626="8vi",H626="4ti",H626="32mi",H626="Semifinali",H626="Finale"))</f>
        <v>#REF!</v>
      </c>
      <c r="E626" s="73" t="e">
        <f>MAX($E$94:E625)+COUNTIF(G626:N626,$E$6)+AND(G626=$N$4,OR(H626="Barrage",H626="16mi",H626="8vi",H626="4ti",H626="32mi",H626="Semifinali",H626="Finale"))</f>
        <v>#REF!</v>
      </c>
      <c r="F626" s="58" t="str">
        <f t="shared" si="24"/>
        <v>Turno 10</v>
      </c>
      <c r="G626" s="61" t="e">
        <f>#REF!</f>
        <v>#REF!</v>
      </c>
      <c r="H626" s="60" t="s">
        <v>610</v>
      </c>
      <c r="I626" s="60">
        <v>9</v>
      </c>
      <c r="J626" s="66"/>
      <c r="K626" s="66"/>
      <c r="L626" s="66"/>
      <c r="M626" s="66"/>
      <c r="N626" s="66"/>
    </row>
    <row r="627" spans="1:14">
      <c r="A627" s="58" t="e">
        <f>MAX($A$94:A626)+COUNTIF(G627:N627,$E$74)+AND(G627=$N$72,OR(H627="Barrage",H627="16mi",H627="8vi",H627="4ti",H627="32mi",H627="Semifinali",H627="Finale"))</f>
        <v>#REF!</v>
      </c>
      <c r="B627" s="58" t="e">
        <f>MAX($B$94:B626)+COUNTIF(G627:N627,$E$57)+AND(G627=$N$55,OR(H627="Barrage",H627="16mi",H627="8vi",H627="4ti",H627="32mi",H627="Semifinali",H627="Finale"))</f>
        <v>#REF!</v>
      </c>
      <c r="C627" s="73" t="e">
        <f>MAX($C$94:C626)+COUNTIF(G627:N627,$E$40)+AND(G627=$N$38,OR(H627="Barrage",H627="16mi",H627="8vi",H627="4ti",H627="32mi",H627="Semifinali",H627="Finale"))</f>
        <v>#REF!</v>
      </c>
      <c r="D627" s="73" t="e">
        <f>MAX($D$94:D626)+COUNTIF(G627:N627,$E$23)+AND(G627=$N$21,OR(H627="Barrage",H627="16mi",H627="8vi",H627="4ti",H627="32mi",H627="Semifinali",H627="Finale"))</f>
        <v>#REF!</v>
      </c>
      <c r="E627" s="73" t="e">
        <f>MAX($E$94:E626)+COUNTIF(G627:N627,$E$6)+AND(G627=$N$4,OR(H627="Barrage",H627="16mi",H627="8vi",H627="4ti",H627="32mi",H627="Semifinali",H627="Finale"))</f>
        <v>#REF!</v>
      </c>
      <c r="F627" s="58" t="str">
        <f t="shared" si="24"/>
        <v>Turno 10</v>
      </c>
      <c r="G627" s="61" t="e">
        <f>#REF!</f>
        <v>#REF!</v>
      </c>
      <c r="H627" s="60"/>
      <c r="I627" s="60">
        <v>10</v>
      </c>
      <c r="J627" s="66"/>
      <c r="K627" s="66"/>
      <c r="L627" s="66"/>
      <c r="M627" s="66"/>
      <c r="N627" s="66"/>
    </row>
    <row r="628" spans="1:14">
      <c r="A628" s="58" t="e">
        <f>MAX($A$94:A627)+COUNTIF(G628:N628,$E$74)+AND(G628=$N$72,OR(H628="Barrage",H628="16mi",H628="8vi",H628="4ti",H628="32mi",H628="Semifinali",H628="Finale"))</f>
        <v>#REF!</v>
      </c>
      <c r="B628" s="58" t="e">
        <f>MAX($B$94:B627)+COUNTIF(G628:N628,$E$57)+AND(G628=$N$55,OR(H628="Barrage",H628="16mi",H628="8vi",H628="4ti",H628="32mi",H628="Semifinali",H628="Finale"))</f>
        <v>#REF!</v>
      </c>
      <c r="C628" s="73" t="e">
        <f>MAX($C$94:C627)+COUNTIF(G628:N628,$E$40)+AND(G628=$N$38,OR(H628="Barrage",H628="16mi",H628="8vi",H628="4ti",H628="32mi",H628="Semifinali",H628="Finale"))</f>
        <v>#REF!</v>
      </c>
      <c r="D628" s="73" t="e">
        <f>MAX($D$94:D627)+COUNTIF(G628:N628,$E$23)+AND(G628=$N$21,OR(H628="Barrage",H628="16mi",H628="8vi",H628="4ti",H628="32mi",H628="Semifinali",H628="Finale"))</f>
        <v>#REF!</v>
      </c>
      <c r="E628" s="73" t="e">
        <f>MAX($E$94:E627)+COUNTIF(G628:N628,$E$6)+AND(G628=$N$4,OR(H628="Barrage",H628="16mi",H628="8vi",H628="4ti",H628="32mi",H628="Semifinali",H628="Finale"))</f>
        <v>#REF!</v>
      </c>
      <c r="F628" s="58" t="str">
        <f t="shared" si="24"/>
        <v>Turno 10</v>
      </c>
      <c r="G628" s="61" t="e">
        <f>#REF!</f>
        <v>#REF!</v>
      </c>
      <c r="H628" s="60"/>
      <c r="I628" s="60">
        <v>11</v>
      </c>
      <c r="J628" s="66"/>
      <c r="K628" s="66"/>
      <c r="L628" s="66"/>
      <c r="M628" s="66"/>
      <c r="N628" s="66"/>
    </row>
    <row r="629" spans="1:14">
      <c r="A629" s="58" t="e">
        <f>MAX($A$94:A628)+COUNTIF(G629:N629,$E$74)+AND(G629=$N$72,OR(H629="Barrage",H629="16mi",H629="8vi",H629="4ti",H629="32mi",H629="Semifinali",H629="Finale"))</f>
        <v>#REF!</v>
      </c>
      <c r="B629" s="58" t="e">
        <f>MAX($B$94:B628)+COUNTIF(G629:N629,$E$57)+AND(G629=$N$55,OR(H629="Barrage",H629="16mi",H629="8vi",H629="4ti",H629="32mi",H629="Semifinali",H629="Finale"))</f>
        <v>#REF!</v>
      </c>
      <c r="C629" s="73" t="e">
        <f>MAX($C$94:C628)+COUNTIF(G629:N629,$E$40)+AND(G629=$N$38,OR(H629="Barrage",H629="16mi",H629="8vi",H629="4ti",H629="32mi",H629="Semifinali",H629="Finale"))</f>
        <v>#REF!</v>
      </c>
      <c r="D629" s="73" t="e">
        <f>MAX($D$94:D628)+COUNTIF(G629:N629,$E$23)+AND(G629=$N$21,OR(H629="Barrage",H629="16mi",H629="8vi",H629="4ti",H629="32mi",H629="Semifinali",H629="Finale"))</f>
        <v>#REF!</v>
      </c>
      <c r="E629" s="73" t="e">
        <f>MAX($E$94:E628)+COUNTIF(G629:N629,$E$6)+AND(G629=$N$4,OR(H629="Barrage",H629="16mi",H629="8vi",H629="4ti",H629="32mi",H629="Semifinali",H629="Finale"))</f>
        <v>#REF!</v>
      </c>
      <c r="F629" s="58" t="str">
        <f t="shared" si="24"/>
        <v>Turno 10</v>
      </c>
      <c r="G629" s="61" t="e">
        <f>#REF!</f>
        <v>#REF!</v>
      </c>
      <c r="H629" s="60"/>
      <c r="I629" s="60">
        <v>12</v>
      </c>
      <c r="J629" s="66"/>
      <c r="K629" s="66"/>
      <c r="L629" s="66"/>
      <c r="M629" s="66"/>
      <c r="N629" s="66"/>
    </row>
    <row r="630" spans="1:14">
      <c r="A630" s="58" t="e">
        <f>MAX($A$94:A629)+COUNTIF(G630:N630,$E$74)+AND(G630=$N$72,OR(H630="Barrage",H630="16mi",H630="8vi",H630="4ti",H630="32mi",H630="Semifinali",H630="Finale"))</f>
        <v>#REF!</v>
      </c>
      <c r="B630" s="58" t="e">
        <f>MAX($B$94:B629)+COUNTIF(G630:N630,$E$57)+AND(G630=$N$55,OR(H630="Barrage",H630="16mi",H630="8vi",H630="4ti",H630="32mi",H630="Semifinali",H630="Finale"))</f>
        <v>#REF!</v>
      </c>
      <c r="C630" s="73" t="e">
        <f>MAX($C$94:C629)+COUNTIF(G630:N630,$E$40)+AND(G630=$N$38,OR(H630="Barrage",H630="16mi",H630="8vi",H630="4ti",H630="32mi",H630="Semifinali",H630="Finale"))</f>
        <v>#REF!</v>
      </c>
      <c r="D630" s="73" t="e">
        <f>MAX($D$94:D629)+COUNTIF(G630:N630,$E$23)+AND(G630=$N$21,OR(H630="Barrage",H630="16mi",H630="8vi",H630="4ti",H630="32mi",H630="Semifinali",H630="Finale"))</f>
        <v>#REF!</v>
      </c>
      <c r="E630" s="73" t="e">
        <f>MAX($E$94:E629)+COUNTIF(G630:N630,$E$6)+AND(G630=$N$4,OR(H630="Barrage",H630="16mi",H630="8vi",H630="4ti",H630="32mi",H630="Semifinali",H630="Finale"))</f>
        <v>#REF!</v>
      </c>
      <c r="F630" s="58" t="str">
        <f t="shared" si="24"/>
        <v>Turno 10</v>
      </c>
      <c r="G630" s="71" t="e">
        <f>#REF!</f>
        <v>#REF!</v>
      </c>
      <c r="H630" s="67">
        <v>0</v>
      </c>
      <c r="I630" s="60">
        <v>13</v>
      </c>
      <c r="J630" s="66"/>
      <c r="K630" s="66"/>
      <c r="L630" s="66"/>
      <c r="M630" s="66"/>
      <c r="N630" s="66"/>
    </row>
    <row r="631" spans="1:14">
      <c r="A631" s="58" t="e">
        <f>MAX($A$94:A630)+COUNTIF(G631:N631,$E$74)+AND(G631=$N$72,OR(H631="Barrage",H631="16mi",H631="8vi",H631="4ti",H631="32mi",H631="Semifinali",H631="Finale"))</f>
        <v>#REF!</v>
      </c>
      <c r="B631" s="58" t="e">
        <f>MAX($B$94:B630)+COUNTIF(G631:N631,$E$57)+AND(G631=$N$55,OR(H631="Barrage",H631="16mi",H631="8vi",H631="4ti",H631="32mi",H631="Semifinali",H631="Finale"))</f>
        <v>#REF!</v>
      </c>
      <c r="C631" s="73" t="e">
        <f>MAX($C$94:C630)+COUNTIF(G631:N631,$E$40)+AND(G631=$N$38,OR(H631="Barrage",H631="16mi",H631="8vi",H631="4ti",H631="32mi",H631="Semifinali",H631="Finale"))</f>
        <v>#REF!</v>
      </c>
      <c r="D631" s="73" t="e">
        <f>MAX($D$94:D630)+COUNTIF(G631:N631,$E$23)+AND(G631=$N$21,OR(H631="Barrage",H631="16mi",H631="8vi",H631="4ti",H631="32mi",H631="Semifinali",H631="Finale"))</f>
        <v>#REF!</v>
      </c>
      <c r="E631" s="73" t="e">
        <f>MAX($E$94:E630)+COUNTIF(G631:N631,$E$6)+AND(G631=$N$4,OR(H631="Barrage",H631="16mi",H631="8vi",H631="4ti",H631="32mi",H631="Semifinali",H631="Finale"))</f>
        <v>#REF!</v>
      </c>
      <c r="F631" s="58" t="str">
        <f t="shared" si="24"/>
        <v>Turno 10</v>
      </c>
      <c r="G631" s="71" t="e">
        <f>#REF!</f>
        <v>#REF!</v>
      </c>
      <c r="H631" s="67">
        <v>0</v>
      </c>
      <c r="I631" s="60">
        <v>14</v>
      </c>
      <c r="J631" s="66"/>
      <c r="K631" s="66"/>
      <c r="L631" s="66"/>
      <c r="M631" s="66"/>
      <c r="N631" s="66"/>
    </row>
    <row r="632" spans="1:14">
      <c r="A632" s="58" t="e">
        <f>MAX($A$94:A631)+COUNTIF(G632:N632,$E$74)+AND(G632=$N$72,OR(H632="Barrage",H632="16mi",H632="8vi",H632="4ti",H632="32mi",H632="Semifinali",H632="Finale"))</f>
        <v>#REF!</v>
      </c>
      <c r="B632" s="58" t="e">
        <f>MAX($B$94:B631)+COUNTIF(G632:N632,$E$57)+AND(G632=$N$55,OR(H632="Barrage",H632="16mi",H632="8vi",H632="4ti",H632="32mi",H632="Semifinali",H632="Finale"))</f>
        <v>#REF!</v>
      </c>
      <c r="C632" s="73" t="e">
        <f>MAX($C$94:C631)+COUNTIF(G632:N632,$E$40)+AND(G632=$N$38,OR(H632="Barrage",H632="16mi",H632="8vi",H632="4ti",H632="32mi",H632="Semifinali",H632="Finale"))</f>
        <v>#REF!</v>
      </c>
      <c r="D632" s="73" t="e">
        <f>MAX($D$94:D631)+COUNTIF(G632:N632,$E$23)+AND(G632=$N$21,OR(H632="Barrage",H632="16mi",H632="8vi",H632="4ti",H632="32mi",H632="Semifinali",H632="Finale"))</f>
        <v>#REF!</v>
      </c>
      <c r="E632" s="73" t="e">
        <f>MAX($E$94:E631)+COUNTIF(G632:N632,$E$6)+AND(G632=$N$4,OR(H632="Barrage",H632="16mi",H632="8vi",H632="4ti",H632="32mi",H632="Semifinali",H632="Finale"))</f>
        <v>#REF!</v>
      </c>
      <c r="F632" s="58" t="str">
        <f t="shared" si="24"/>
        <v>Turno 10</v>
      </c>
      <c r="G632" s="71" t="e">
        <f>#REF!</f>
        <v>#REF!</v>
      </c>
      <c r="H632" s="67">
        <v>0</v>
      </c>
      <c r="I632" s="60">
        <v>15</v>
      </c>
      <c r="J632" s="66"/>
      <c r="K632" s="66"/>
      <c r="L632" s="66"/>
      <c r="M632" s="66"/>
      <c r="N632" s="66"/>
    </row>
    <row r="633" spans="1:14">
      <c r="A633" s="58" t="e">
        <f>MAX($A$94:A632)+COUNTIF(G633:N633,$E$74)+AND(G633=$N$72,OR(H633="Barrage",H633="16mi",H633="8vi",H633="4ti",H633="32mi",H633="Semifinali",H633="Finale"))</f>
        <v>#REF!</v>
      </c>
      <c r="B633" s="58" t="e">
        <f>MAX($B$94:B632)+COUNTIF(G633:N633,$E$57)+AND(G633=$N$55,OR(H633="Barrage",H633="16mi",H633="8vi",H633="4ti",H633="32mi",H633="Semifinali",H633="Finale"))</f>
        <v>#REF!</v>
      </c>
      <c r="C633" s="73" t="e">
        <f>MAX($C$94:C632)+COUNTIF(G633:N633,$E$40)+AND(G633=$N$38,OR(H633="Barrage",H633="16mi",H633="8vi",H633="4ti",H633="32mi",H633="Semifinali",H633="Finale"))</f>
        <v>#REF!</v>
      </c>
      <c r="D633" s="73" t="e">
        <f>MAX($D$94:D632)+COUNTIF(G633:N633,$E$23)+AND(G633=$N$21,OR(H633="Barrage",H633="16mi",H633="8vi",H633="4ti",H633="32mi",H633="Semifinali",H633="Finale"))</f>
        <v>#REF!</v>
      </c>
      <c r="E633" s="73" t="e">
        <f>MAX($E$94:E632)+COUNTIF(G633:N633,$E$6)+AND(G633=$N$4,OR(H633="Barrage",H633="16mi",H633="8vi",H633="4ti",H633="32mi",H633="Semifinali",H633="Finale"))</f>
        <v>#REF!</v>
      </c>
      <c r="F633" s="58" t="str">
        <f t="shared" si="24"/>
        <v>Turno 10</v>
      </c>
      <c r="G633" s="71" t="e">
        <f>#REF!</f>
        <v>#REF!</v>
      </c>
      <c r="H633" s="67">
        <v>0</v>
      </c>
      <c r="I633" s="60">
        <v>16</v>
      </c>
      <c r="J633" s="66"/>
      <c r="K633" s="66"/>
      <c r="L633" s="66"/>
      <c r="M633" s="66"/>
      <c r="N633" s="66"/>
    </row>
    <row r="634" spans="1:14">
      <c r="A634" s="58" t="e">
        <f>MAX($A$94:A633)+COUNTIF(G634:N634,$E$74)+AND(G634=$N$72,OR(H634="Barrage",H634="16mi",H634="8vi",H634="4ti",H634="32mi",H634="Semifinali",H634="Finale"))</f>
        <v>#REF!</v>
      </c>
      <c r="B634" s="58" t="e">
        <f>MAX($B$94:B633)+COUNTIF(G634:N634,$E$57)+AND(G634=$N$55,OR(H634="Barrage",H634="16mi",H634="8vi",H634="4ti",H634="32mi",H634="Semifinali",H634="Finale"))</f>
        <v>#REF!</v>
      </c>
      <c r="C634" s="73" t="e">
        <f>MAX($C$94:C633)+COUNTIF(G634:N634,$E$40)+AND(G634=$N$38,OR(H634="Barrage",H634="16mi",H634="8vi",H634="4ti",H634="32mi",H634="Semifinali",H634="Finale"))</f>
        <v>#REF!</v>
      </c>
      <c r="D634" s="73" t="e">
        <f>MAX($D$94:D633)+COUNTIF(G634:N634,$E$23)+AND(G634=$N$21,OR(H634="Barrage",H634="16mi",H634="8vi",H634="4ti",H634="32mi",H634="Semifinali",H634="Finale"))</f>
        <v>#REF!</v>
      </c>
      <c r="E634" s="73" t="e">
        <f>MAX($E$94:E633)+COUNTIF(G634:N634,$E$6)+AND(G634=$N$4,OR(H634="Barrage",H634="16mi",H634="8vi",H634="4ti",H634="32mi",H634="Semifinali",H634="Finale"))</f>
        <v>#REF!</v>
      </c>
      <c r="F634" s="58" t="str">
        <f t="shared" si="24"/>
        <v>Turno 10</v>
      </c>
      <c r="G634" s="112" t="e">
        <f>#REF!</f>
        <v>#REF!</v>
      </c>
      <c r="H634" s="67" t="s">
        <v>610</v>
      </c>
      <c r="I634" s="60">
        <v>17</v>
      </c>
      <c r="J634" s="66"/>
      <c r="K634" s="66"/>
      <c r="L634" s="66"/>
      <c r="M634" s="66"/>
      <c r="N634" s="66"/>
    </row>
    <row r="635" spans="1:14">
      <c r="A635" s="58" t="e">
        <f>MAX($A$94:A634)+COUNTIF(G635:N635,$E$74)+AND(G635=$N$72,OR(H635="Barrage",H635="16mi",H635="8vi",H635="4ti",H635="32mi",H635="Semifinali",H635="Finale"))</f>
        <v>#REF!</v>
      </c>
      <c r="B635" s="58" t="e">
        <f>MAX($B$94:B634)+COUNTIF(G635:N635,$E$57)+AND(G635=$N$55,OR(H635="Barrage",H635="16mi",H635="8vi",H635="4ti",H635="32mi",H635="Semifinali",H635="Finale"))</f>
        <v>#REF!</v>
      </c>
      <c r="C635" s="73" t="e">
        <f>MAX($C$94:C634)+COUNTIF(G635:N635,$E$40)+AND(G635=$N$38,OR(H635="Barrage",H635="16mi",H635="8vi",H635="4ti",H635="32mi",H635="Semifinali",H635="Finale"))</f>
        <v>#REF!</v>
      </c>
      <c r="D635" s="73" t="e">
        <f>MAX($D$94:D634)+COUNTIF(G635:N635,$E$23)+AND(G635=$N$21,OR(H635="Barrage",H635="16mi",H635="8vi",H635="4ti",H635="32mi",H635="Semifinali",H635="Finale"))</f>
        <v>#REF!</v>
      </c>
      <c r="E635" s="73" t="e">
        <f>MAX($E$94:E634)+COUNTIF(G635:N635,$E$6)+AND(G635=$N$4,OR(H635="Barrage",H635="16mi",H635="8vi",H635="4ti",H635="32mi",H635="Semifinali",H635="Finale"))</f>
        <v>#REF!</v>
      </c>
      <c r="F635" s="58" t="str">
        <f t="shared" si="24"/>
        <v>Turno 10</v>
      </c>
      <c r="G635" s="112" t="e">
        <f>#REF!</f>
        <v>#REF!</v>
      </c>
      <c r="H635" s="67"/>
      <c r="I635" s="60">
        <v>18</v>
      </c>
      <c r="J635" s="66"/>
      <c r="K635" s="66"/>
      <c r="L635" s="66"/>
      <c r="M635" s="66"/>
      <c r="N635" s="66"/>
    </row>
    <row r="636" spans="1:14">
      <c r="A636" s="58" t="e">
        <f>MAX($A$94:A635)+COUNTIF(G636:N636,$E$74)+AND(G636=$N$72,OR(H636="Barrage",H636="16mi",H636="8vi",H636="4ti",H636="32mi",H636="Semifinali",H636="Finale"))</f>
        <v>#REF!</v>
      </c>
      <c r="B636" s="58" t="e">
        <f>MAX($B$94:B635)+COUNTIF(G636:N636,$E$57)+AND(G636=$N$55,OR(H636="Barrage",H636="16mi",H636="8vi",H636="4ti",H636="32mi",H636="Semifinali",H636="Finale"))</f>
        <v>#REF!</v>
      </c>
      <c r="C636" s="73" t="e">
        <f>MAX($C$94:C635)+COUNTIF(G636:N636,$E$40)+AND(G636=$N$38,OR(H636="Barrage",H636="16mi",H636="8vi",H636="4ti",H636="32mi",H636="Semifinali",H636="Finale"))</f>
        <v>#REF!</v>
      </c>
      <c r="D636" s="73" t="e">
        <f>MAX($D$94:D635)+COUNTIF(G636:N636,$E$23)+AND(G636=$N$21,OR(H636="Barrage",H636="16mi",H636="8vi",H636="4ti",H636="32mi",H636="Semifinali",H636="Finale"))</f>
        <v>#REF!</v>
      </c>
      <c r="E636" s="73" t="e">
        <f>MAX($E$94:E635)+COUNTIF(G636:N636,$E$6)+AND(G636=$N$4,OR(H636="Barrage",H636="16mi",H636="8vi",H636="4ti",H636="32mi",H636="Semifinali",H636="Finale"))</f>
        <v>#REF!</v>
      </c>
      <c r="F636" s="58" t="str">
        <f t="shared" si="24"/>
        <v>Turno 10</v>
      </c>
      <c r="G636" s="112" t="e">
        <f>#REF!</f>
        <v>#REF!</v>
      </c>
      <c r="H636" s="67"/>
      <c r="I636" s="60">
        <v>19</v>
      </c>
      <c r="J636" s="66"/>
      <c r="K636" s="66"/>
      <c r="L636" s="66"/>
      <c r="M636" s="66"/>
      <c r="N636" s="66"/>
    </row>
    <row r="637" spans="1:14">
      <c r="A637" s="58" t="e">
        <f>MAX($A$94:A636)+COUNTIF(G637:N637,$E$74)+AND(G637=$N$72,OR(H637="Barrage",H637="16mi",H637="8vi",H637="4ti",H637="32mi",H637="Semifinali",H637="Finale"))</f>
        <v>#REF!</v>
      </c>
      <c r="B637" s="58" t="e">
        <f>MAX($B$94:B636)+COUNTIF(G637:N637,$E$57)+AND(G637=$N$55,OR(H637="Barrage",H637="16mi",H637="8vi",H637="4ti",H637="32mi",H637="Semifinali",H637="Finale"))</f>
        <v>#REF!</v>
      </c>
      <c r="C637" s="73" t="e">
        <f>MAX($C$94:C636)+COUNTIF(G637:N637,$E$40)+AND(G637=$N$38,OR(H637="Barrage",H637="16mi",H637="8vi",H637="4ti",H637="32mi",H637="Semifinali",H637="Finale"))</f>
        <v>#REF!</v>
      </c>
      <c r="D637" s="73" t="e">
        <f>MAX($D$94:D636)+COUNTIF(G637:N637,$E$23)+AND(G637=$N$21,OR(H637="Barrage",H637="16mi",H637="8vi",H637="4ti",H637="32mi",H637="Semifinali",H637="Finale"))</f>
        <v>#REF!</v>
      </c>
      <c r="E637" s="73" t="e">
        <f>MAX($E$94:E636)+COUNTIF(G637:N637,$E$6)+AND(G637=$N$4,OR(H637="Barrage",H637="16mi",H637="8vi",H637="4ti",H637="32mi",H637="Semifinali",H637="Finale"))</f>
        <v>#REF!</v>
      </c>
      <c r="F637" s="58" t="str">
        <f t="shared" si="24"/>
        <v>Turno 10</v>
      </c>
      <c r="G637" s="112" t="e">
        <f>#REF!</f>
        <v>#REF!</v>
      </c>
      <c r="H637" s="67"/>
      <c r="I637" s="60">
        <v>20</v>
      </c>
      <c r="J637" s="66"/>
      <c r="K637" s="66"/>
      <c r="L637" s="66"/>
      <c r="M637" s="66"/>
      <c r="N637" s="66"/>
    </row>
    <row r="638" spans="1:14">
      <c r="A638" s="58" t="e">
        <f>MAX($A$94:A637)+COUNTIF(G638:N638,$E$74)+AND(G638=$N$72,OR(H638="Barrage",H638="16mi",H638="8vi",H638="4ti",H638="32mi",H638="Semifinali",H638="Finale"))</f>
        <v>#REF!</v>
      </c>
      <c r="B638" s="58" t="e">
        <f>MAX($B$94:B637)+COUNTIF(G638:N638,$E$57)+AND(G638=$N$55,OR(H638="Barrage",H638="16mi",H638="8vi",H638="4ti",H638="32mi",H638="Semifinali",H638="Finale"))</f>
        <v>#REF!</v>
      </c>
      <c r="C638" s="73" t="e">
        <f>MAX($C$94:C637)+COUNTIF(G638:N638,$E$40)+AND(G638=$N$38,OR(H638="Barrage",H638="16mi",H638="8vi",H638="4ti",H638="32mi",H638="Semifinali",H638="Finale"))</f>
        <v>#REF!</v>
      </c>
      <c r="D638" s="73" t="e">
        <f>MAX($D$94:D637)+COUNTIF(G638:N638,$E$23)+AND(G638=$N$21,OR(H638="Barrage",H638="16mi",H638="8vi",H638="4ti",H638="32mi",H638="Semifinali",H638="Finale"))</f>
        <v>#REF!</v>
      </c>
      <c r="E638" s="73" t="e">
        <f>MAX($E$94:E637)+COUNTIF(G638:N638,$E$6)+AND(G638=$N$4,OR(H638="Barrage",H638="16mi",H638="8vi",H638="4ti",H638="32mi",H638="Semifinali",H638="Finale"))</f>
        <v>#REF!</v>
      </c>
      <c r="F638" s="58" t="str">
        <f t="shared" si="24"/>
        <v>Turno 10</v>
      </c>
      <c r="G638" s="71" t="e">
        <f>#REF!</f>
        <v>#REF!</v>
      </c>
      <c r="H638" s="67">
        <v>0</v>
      </c>
      <c r="I638" s="60">
        <v>21</v>
      </c>
      <c r="J638" s="66"/>
      <c r="K638" s="66"/>
      <c r="L638" s="66"/>
      <c r="M638" s="66"/>
      <c r="N638" s="66"/>
    </row>
    <row r="639" spans="1:14">
      <c r="A639" s="58" t="e">
        <f>MAX($A$94:A638)+COUNTIF(G639:N639,$E$74)+AND(G639=$N$72,OR(H639="Barrage",H639="16mi",H639="8vi",H639="4ti",H639="32mi",H639="Semifinali",H639="Finale"))</f>
        <v>#REF!</v>
      </c>
      <c r="B639" s="58" t="e">
        <f>MAX($B$94:B638)+COUNTIF(G639:N639,$E$57)+AND(G639=$N$55,OR(H639="Barrage",H639="16mi",H639="8vi",H639="4ti",H639="32mi",H639="Semifinali",H639="Finale"))</f>
        <v>#REF!</v>
      </c>
      <c r="C639" s="73" t="e">
        <f>MAX($C$94:C638)+COUNTIF(G639:N639,$E$40)+AND(G639=$N$38,OR(H639="Barrage",H639="16mi",H639="8vi",H639="4ti",H639="32mi",H639="Semifinali",H639="Finale"))</f>
        <v>#REF!</v>
      </c>
      <c r="D639" s="73" t="e">
        <f>MAX($D$94:D638)+COUNTIF(G639:N639,$E$23)+AND(G639=$N$21,OR(H639="Barrage",H639="16mi",H639="8vi",H639="4ti",H639="32mi",H639="Semifinali",H639="Finale"))</f>
        <v>#REF!</v>
      </c>
      <c r="E639" s="73" t="e">
        <f>MAX($E$94:E638)+COUNTIF(G639:N639,$E$6)+AND(G639=$N$4,OR(H639="Barrage",H639="16mi",H639="8vi",H639="4ti",H639="32mi",H639="Semifinali",H639="Finale"))</f>
        <v>#REF!</v>
      </c>
      <c r="F639" s="58" t="str">
        <f t="shared" si="24"/>
        <v>Turno 10</v>
      </c>
      <c r="G639" s="71" t="e">
        <f>#REF!</f>
        <v>#REF!</v>
      </c>
      <c r="H639" s="67">
        <v>0</v>
      </c>
      <c r="I639" s="60">
        <v>22</v>
      </c>
      <c r="J639" s="66"/>
      <c r="K639" s="66"/>
      <c r="L639" s="66"/>
      <c r="M639" s="66"/>
      <c r="N639" s="66"/>
    </row>
    <row r="640" spans="1:14">
      <c r="A640" s="58" t="e">
        <f>MAX($A$94:A639)+COUNTIF(G640:N640,$E$74)+AND(G640=$N$72,OR(H640="Barrage",H640="16mi",H640="8vi",H640="4ti",H640="32mi",H640="Semifinali",H640="Finale"))</f>
        <v>#REF!</v>
      </c>
      <c r="B640" s="58" t="e">
        <f>MAX($B$94:B639)+COUNTIF(G640:N640,$E$57)+AND(G640=$N$55,OR(H640="Barrage",H640="16mi",H640="8vi",H640="4ti",H640="32mi",H640="Semifinali",H640="Finale"))</f>
        <v>#REF!</v>
      </c>
      <c r="C640" s="73" t="e">
        <f>MAX($C$94:C639)+COUNTIF(G640:N640,$E$40)+AND(G640=$N$38,OR(H640="Barrage",H640="16mi",H640="8vi",H640="4ti",H640="32mi",H640="Semifinali",H640="Finale"))</f>
        <v>#REF!</v>
      </c>
      <c r="D640" s="73" t="e">
        <f>MAX($D$94:D639)+COUNTIF(G640:N640,$E$23)+AND(G640=$N$21,OR(H640="Barrage",H640="16mi",H640="8vi",H640="4ti",H640="32mi",H640="Semifinali",H640="Finale"))</f>
        <v>#REF!</v>
      </c>
      <c r="E640" s="73" t="e">
        <f>MAX($E$94:E639)+COUNTIF(G640:N640,$E$6)+AND(G640=$N$4,OR(H640="Barrage",H640="16mi",H640="8vi",H640="4ti",H640="32mi",H640="Semifinali",H640="Finale"))</f>
        <v>#REF!</v>
      </c>
      <c r="F640" s="58" t="str">
        <f t="shared" si="24"/>
        <v>Turno 10</v>
      </c>
      <c r="G640" s="71" t="e">
        <f>#REF!</f>
        <v>#REF!</v>
      </c>
      <c r="H640" s="67">
        <v>0</v>
      </c>
      <c r="I640" s="60">
        <v>23</v>
      </c>
      <c r="J640" s="66"/>
      <c r="K640" s="66"/>
      <c r="L640" s="66"/>
      <c r="M640" s="66"/>
      <c r="N640" s="66"/>
    </row>
    <row r="641" spans="1:14">
      <c r="A641" s="58" t="e">
        <f>MAX($A$94:A640)+COUNTIF(G641:N641,$E$74)+AND(G641=$N$72,OR(H641="Barrage",H641="16mi",H641="8vi",H641="4ti",H641="32mi",H641="Semifinali",H641="Finale"))</f>
        <v>#REF!</v>
      </c>
      <c r="B641" s="58" t="e">
        <f>MAX($B$94:B640)+COUNTIF(G641:N641,$E$57)+AND(G641=$N$55,OR(H641="Barrage",H641="16mi",H641="8vi",H641="4ti",H641="32mi",H641="Semifinali",H641="Finale"))</f>
        <v>#REF!</v>
      </c>
      <c r="C641" s="73" t="e">
        <f>MAX($C$94:C640)+COUNTIF(G641:N641,$E$40)+AND(G641=$N$38,OR(H641="Barrage",H641="16mi",H641="8vi",H641="4ti",H641="32mi",H641="Semifinali",H641="Finale"))</f>
        <v>#REF!</v>
      </c>
      <c r="D641" s="73" t="e">
        <f>MAX($D$94:D640)+COUNTIF(G641:N641,$E$23)+AND(G641=$N$21,OR(H641="Barrage",H641="16mi",H641="8vi",H641="4ti",H641="32mi",H641="Semifinali",H641="Finale"))</f>
        <v>#REF!</v>
      </c>
      <c r="E641" s="73" t="e">
        <f>MAX($E$94:E640)+COUNTIF(G641:N641,$E$6)+AND(G641=$N$4,OR(H641="Barrage",H641="16mi",H641="8vi",H641="4ti",H641="32mi",H641="Semifinali",H641="Finale"))</f>
        <v>#REF!</v>
      </c>
      <c r="F641" s="58" t="str">
        <f t="shared" si="24"/>
        <v>Turno 10</v>
      </c>
      <c r="G641" s="71" t="e">
        <f>#REF!</f>
        <v>#REF!</v>
      </c>
      <c r="H641" s="67">
        <v>0</v>
      </c>
      <c r="I641" s="60">
        <v>24</v>
      </c>
      <c r="J641" s="66"/>
      <c r="K641" s="66"/>
      <c r="L641" s="66"/>
      <c r="M641" s="66"/>
      <c r="N641" s="66"/>
    </row>
    <row r="642" spans="1:14">
      <c r="A642" s="58" t="e">
        <f>MAX($A$94:A641)+COUNTIF(G642:N642,$E$74)+AND(G642=$N$72,OR(H642="Barrage",H642="16mi",H642="8vi",H642="4ti",H642="32mi",H642="Semifinali",H642="Finale"))</f>
        <v>#REF!</v>
      </c>
      <c r="B642" s="58" t="e">
        <f>MAX($B$94:B641)+COUNTIF(G642:N642,$E$57)+AND(G642=$N$55,OR(H642="Barrage",H642="16mi",H642="8vi",H642="4ti",H642="32mi",H642="Semifinali",H642="Finale"))</f>
        <v>#REF!</v>
      </c>
      <c r="C642" s="73" t="e">
        <f>MAX($C$94:C641)+COUNTIF(G642:N642,$E$40)+AND(G642=$N$38,OR(H642="Barrage",H642="16mi",H642="8vi",H642="4ti",H642="32mi",H642="Semifinali",H642="Finale"))</f>
        <v>#REF!</v>
      </c>
      <c r="D642" s="73" t="e">
        <f>MAX($D$94:D641)+COUNTIF(G642:N642,$E$23)+AND(G642=$N$21,OR(H642="Barrage",H642="16mi",H642="8vi",H642="4ti",H642="32mi",H642="Semifinali",H642="Finale"))</f>
        <v>#REF!</v>
      </c>
      <c r="E642" s="73" t="e">
        <f>MAX($E$94:E641)+COUNTIF(G642:N642,$E$6)+AND(G642=$N$4,OR(H642="Barrage",H642="16mi",H642="8vi",H642="4ti",H642="32mi",H642="Semifinali",H642="Finale"))</f>
        <v>#REF!</v>
      </c>
      <c r="F642" s="58" t="str">
        <f t="shared" si="24"/>
        <v>Turno 10</v>
      </c>
      <c r="G642" s="71" t="e">
        <f>#REF!</f>
        <v>#REF!</v>
      </c>
      <c r="H642" s="67">
        <v>0</v>
      </c>
      <c r="I642" s="60">
        <v>25</v>
      </c>
      <c r="J642" s="66"/>
      <c r="K642" s="66"/>
      <c r="L642" s="66"/>
      <c r="M642" s="66"/>
      <c r="N642" s="66"/>
    </row>
    <row r="643" spans="1:14">
      <c r="A643" s="58" t="e">
        <f>MAX($A$94:A642)+COUNTIF(G643:N643,$E$74)+AND(G643=$N$72,OR(H643="Barrage",H643="16mi",H643="8vi",H643="4ti",H643="32mi",H643="Semifinali",H643="Finale"))</f>
        <v>#REF!</v>
      </c>
      <c r="B643" s="58" t="e">
        <f>MAX($B$94:B642)+COUNTIF(G643:N643,$E$57)+AND(G643=$N$55,OR(H643="Barrage",H643="16mi",H643="8vi",H643="4ti",H643="32mi",H643="Semifinali",H643="Finale"))</f>
        <v>#REF!</v>
      </c>
      <c r="C643" s="73" t="e">
        <f>MAX($C$94:C642)+COUNTIF(G643:N643,$E$40)+AND(G643=$N$38,OR(H643="Barrage",H643="16mi",H643="8vi",H643="4ti",H643="32mi",H643="Semifinali",H643="Finale"))</f>
        <v>#REF!</v>
      </c>
      <c r="D643" s="73" t="e">
        <f>MAX($D$94:D642)+COUNTIF(G643:N643,$E$23)+AND(G643=$N$21,OR(H643="Barrage",H643="16mi",H643="8vi",H643="4ti",H643="32mi",H643="Semifinali",H643="Finale"))</f>
        <v>#REF!</v>
      </c>
      <c r="E643" s="73" t="e">
        <f>MAX($E$94:E642)+COUNTIF(G643:N643,$E$6)+AND(G643=$N$4,OR(H643="Barrage",H643="16mi",H643="8vi",H643="4ti",H643="32mi",H643="Semifinali",H643="Finale"))</f>
        <v>#REF!</v>
      </c>
      <c r="F643" s="58" t="str">
        <f t="shared" si="24"/>
        <v>Turno 10</v>
      </c>
      <c r="G643" s="71" t="e">
        <f>#REF!</f>
        <v>#REF!</v>
      </c>
      <c r="H643" s="67">
        <v>0</v>
      </c>
      <c r="I643" s="60">
        <v>26</v>
      </c>
      <c r="J643" s="66"/>
      <c r="K643" s="66"/>
      <c r="L643" s="66"/>
      <c r="M643" s="66"/>
      <c r="N643" s="66"/>
    </row>
    <row r="644" spans="1:14">
      <c r="A644" s="58" t="e">
        <f>MAX($A$94:A643)+COUNTIF(G644:N644,$E$74)+AND(G644=$N$72,OR(H644="Barrage",H644="16mi",H644="8vi",H644="4ti",H644="32mi",H644="Semifinali",H644="Finale"))</f>
        <v>#REF!</v>
      </c>
      <c r="B644" s="58" t="e">
        <f>MAX($B$94:B643)+COUNTIF(G644:N644,$E$57)+AND(G644=$N$55,OR(H644="Barrage",H644="16mi",H644="8vi",H644="4ti",H644="32mi",H644="Semifinali",H644="Finale"))</f>
        <v>#REF!</v>
      </c>
      <c r="C644" s="73" t="e">
        <f>MAX($C$94:C643)+COUNTIF(G644:N644,$E$40)+AND(G644=$N$38,OR(H644="Barrage",H644="16mi",H644="8vi",H644="4ti",H644="32mi",H644="Semifinali",H644="Finale"))</f>
        <v>#REF!</v>
      </c>
      <c r="D644" s="73" t="e">
        <f>MAX($D$94:D643)+COUNTIF(G644:N644,$E$23)+AND(G644=$N$21,OR(H644="Barrage",H644="16mi",H644="8vi",H644="4ti",H644="32mi",H644="Semifinali",H644="Finale"))</f>
        <v>#REF!</v>
      </c>
      <c r="E644" s="73" t="e">
        <f>MAX($E$94:E643)+COUNTIF(G644:N644,$E$6)+AND(G644=$N$4,OR(H644="Barrage",H644="16mi",H644="8vi",H644="4ti",H644="32mi",H644="Semifinali",H644="Finale"))</f>
        <v>#REF!</v>
      </c>
      <c r="F644" s="58" t="str">
        <f t="shared" si="24"/>
        <v>Turno 10</v>
      </c>
      <c r="G644" s="71" t="e">
        <f>#REF!</f>
        <v>#REF!</v>
      </c>
      <c r="H644" s="67">
        <v>0</v>
      </c>
      <c r="I644" s="60">
        <v>27</v>
      </c>
      <c r="J644" s="66"/>
      <c r="K644" s="66"/>
      <c r="L644" s="66"/>
      <c r="M644" s="66"/>
      <c r="N644" s="66"/>
    </row>
    <row r="645" spans="1:14">
      <c r="A645" s="58" t="e">
        <f>MAX($A$94:A644)+COUNTIF(G645:N645,$E$74)+AND(G645=$N$72,OR(H645="Barrage",H645="16mi",H645="8vi",H645="4ti",H645="32mi",H645="Semifinali",H645="Finale"))</f>
        <v>#REF!</v>
      </c>
      <c r="B645" s="58" t="e">
        <f>MAX($B$94:B644)+COUNTIF(G645:N645,$E$57)+AND(G645=$N$55,OR(H645="Barrage",H645="16mi",H645="8vi",H645="4ti",H645="32mi",H645="Semifinali",H645="Finale"))</f>
        <v>#REF!</v>
      </c>
      <c r="C645" s="73" t="e">
        <f>MAX($C$94:C644)+COUNTIF(G645:N645,$E$40)+AND(G645=$N$38,OR(H645="Barrage",H645="16mi",H645="8vi",H645="4ti",H645="32mi",H645="Semifinali",H645="Finale"))</f>
        <v>#REF!</v>
      </c>
      <c r="D645" s="73" t="e">
        <f>MAX($D$94:D644)+COUNTIF(G645:N645,$E$23)+AND(G645=$N$21,OR(H645="Barrage",H645="16mi",H645="8vi",H645="4ti",H645="32mi",H645="Semifinali",H645="Finale"))</f>
        <v>#REF!</v>
      </c>
      <c r="E645" s="73" t="e">
        <f>MAX($E$94:E644)+COUNTIF(G645:N645,$E$6)+AND(G645=$N$4,OR(H645="Barrage",H645="16mi",H645="8vi",H645="4ti",H645="32mi",H645="Semifinali",H645="Finale"))</f>
        <v>#REF!</v>
      </c>
      <c r="F645" s="58" t="str">
        <f t="shared" si="24"/>
        <v>Turno 10</v>
      </c>
      <c r="G645" s="71" t="e">
        <f>#REF!</f>
        <v>#REF!</v>
      </c>
      <c r="H645" s="67">
        <v>0</v>
      </c>
      <c r="I645" s="60">
        <v>28</v>
      </c>
      <c r="J645" s="66"/>
      <c r="K645" s="66"/>
      <c r="L645" s="66"/>
      <c r="M645" s="66"/>
      <c r="N645" s="66"/>
    </row>
    <row r="646" spans="1:14">
      <c r="A646" s="58" t="e">
        <f>MAX($A$94:A645)+COUNTIF(G646:N646,$E$74)+AND(G646=$N$72,OR(H646="Barrage",H646="16mi",H646="8vi",H646="4ti",H646="32mi",H646="Semifinali",H646="Finale"))</f>
        <v>#REF!</v>
      </c>
      <c r="B646" s="58" t="e">
        <f>MAX($B$94:B645)+COUNTIF(G646:N646,$E$57)+AND(G646=$N$55,OR(H646="Barrage",H646="16mi",H646="8vi",H646="4ti",H646="32mi",H646="Semifinali",H646="Finale"))</f>
        <v>#REF!</v>
      </c>
      <c r="C646" s="73" t="e">
        <f>MAX($C$94:C645)+COUNTIF(G646:N646,$E$40)+AND(G646=$N$38,OR(H646="Barrage",H646="16mi",H646="8vi",H646="4ti",H646="32mi",H646="Semifinali",H646="Finale"))</f>
        <v>#REF!</v>
      </c>
      <c r="D646" s="73" t="e">
        <f>MAX($D$94:D645)+COUNTIF(G646:N646,$E$23)+AND(G646=$N$21,OR(H646="Barrage",H646="16mi",H646="8vi",H646="4ti",H646="32mi",H646="Semifinali",H646="Finale"))</f>
        <v>#REF!</v>
      </c>
      <c r="E646" s="73" t="e">
        <f>MAX($E$94:E645)+COUNTIF(G646:N646,$E$6)+AND(G646=$N$4,OR(H646="Barrage",H646="16mi",H646="8vi",H646="4ti",H646="32mi",H646="Semifinali",H646="Finale"))</f>
        <v>#REF!</v>
      </c>
      <c r="F646" s="58" t="str">
        <f t="shared" si="24"/>
        <v>Turno 10</v>
      </c>
      <c r="G646" s="111" t="e">
        <f>#REF!</f>
        <v>#REF!</v>
      </c>
      <c r="H646" s="67" t="s">
        <v>52</v>
      </c>
      <c r="I646" s="60">
        <v>29</v>
      </c>
      <c r="J646" s="66"/>
      <c r="K646" s="66"/>
      <c r="L646" s="66"/>
      <c r="M646" s="66"/>
      <c r="N646" s="66"/>
    </row>
    <row r="647" spans="1:14">
      <c r="A647" s="58" t="e">
        <f>MAX($A$94:A646)+COUNTIF(G647:N647,$E$74)+AND(G647=$N$72,OR(H647="Barrage",H647="16mi",H647="8vi",H647="4ti",H647="32mi",H647="Semifinali",H647="Finale"))</f>
        <v>#REF!</v>
      </c>
      <c r="B647" s="58" t="e">
        <f>MAX($B$94:B646)+COUNTIF(G647:N647,$E$57)+AND(G647=$N$55,OR(H647="Barrage",H647="16mi",H647="8vi",H647="4ti",H647="32mi",H647="Semifinali",H647="Finale"))</f>
        <v>#REF!</v>
      </c>
      <c r="C647" s="73" t="e">
        <f>MAX($C$94:C646)+COUNTIF(G647:N647,$E$40)+AND(G647=$N$38,OR(H647="Barrage",H647="16mi",H647="8vi",H647="4ti",H647="32mi",H647="Semifinali",H647="Finale"))</f>
        <v>#REF!</v>
      </c>
      <c r="D647" s="73" t="e">
        <f>MAX($D$94:D646)+COUNTIF(G647:N647,$E$23)+AND(G647=$N$21,OR(H647="Barrage",H647="16mi",H647="8vi",H647="4ti",H647="32mi",H647="Semifinali",H647="Finale"))</f>
        <v>#REF!</v>
      </c>
      <c r="E647" s="73" t="e">
        <f>MAX($E$94:E646)+COUNTIF(G647:N647,$E$6)+AND(G647=$N$4,OR(H647="Barrage",H647="16mi",H647="8vi",H647="4ti",H647="32mi",H647="Semifinali",H647="Finale"))</f>
        <v>#REF!</v>
      </c>
      <c r="F647" s="58" t="str">
        <f t="shared" si="24"/>
        <v>Turno 10</v>
      </c>
      <c r="G647" s="71" t="e">
        <f>#REF!</f>
        <v>#REF!</v>
      </c>
      <c r="H647" s="67">
        <v>0</v>
      </c>
      <c r="I647" s="60">
        <v>30</v>
      </c>
      <c r="J647" s="66"/>
      <c r="K647" s="66"/>
      <c r="L647" s="66"/>
      <c r="M647" s="66"/>
      <c r="N647" s="66"/>
    </row>
    <row r="648" spans="1:14">
      <c r="A648" s="58" t="e">
        <f>MAX($A$94:A647)+COUNTIF(G648:N648,$E$74)+AND(G648=$N$72,OR(H648="Barrage",H648="16mi",H648="8vi",H648="4ti",H648="32mi",H648="Semifinali",H648="Finale"))</f>
        <v>#REF!</v>
      </c>
      <c r="B648" s="58" t="e">
        <f>MAX($B$94:B647)+COUNTIF(G648:N648,$E$57)+AND(G648=$N$55,OR(H648="Barrage",H648="16mi",H648="8vi",H648="4ti",H648="32mi",H648="Semifinali",H648="Finale"))</f>
        <v>#REF!</v>
      </c>
      <c r="C648" s="73" t="e">
        <f>MAX($C$94:C647)+COUNTIF(G648:N648,$E$40)+AND(G648=$N$38,OR(H648="Barrage",H648="16mi",H648="8vi",H648="4ti",H648="32mi",H648="Semifinali",H648="Finale"))</f>
        <v>#REF!</v>
      </c>
      <c r="D648" s="73" t="e">
        <f>MAX($D$94:D647)+COUNTIF(G648:N648,$E$23)+AND(G648=$N$21,OR(H648="Barrage",H648="16mi",H648="8vi",H648="4ti",H648="32mi",H648="Semifinali",H648="Finale"))</f>
        <v>#REF!</v>
      </c>
      <c r="E648" s="73" t="e">
        <f>MAX($E$94:E647)+COUNTIF(G648:N648,$E$6)+AND(G648=$N$4,OR(H648="Barrage",H648="16mi",H648="8vi",H648="4ti",H648="32mi",H648="Semifinali",H648="Finale"))</f>
        <v>#REF!</v>
      </c>
      <c r="F648" s="58" t="str">
        <f t="shared" si="24"/>
        <v>Turno 10</v>
      </c>
      <c r="G648" s="71" t="e">
        <f>#REF!</f>
        <v>#REF!</v>
      </c>
      <c r="H648" s="67">
        <v>0</v>
      </c>
      <c r="I648" s="60">
        <v>31</v>
      </c>
      <c r="J648" s="66"/>
      <c r="K648" s="66"/>
      <c r="L648" s="66"/>
      <c r="M648" s="66"/>
      <c r="N648" s="66"/>
    </row>
    <row r="649" spans="1:14">
      <c r="A649" s="58" t="e">
        <f>MAX($A$94:A648)+COUNTIF(G649:N649,$E$74)+AND(G649=$N$72,OR(H649="Barrage",H649="16mi",H649="8vi",H649="4ti",H649="32mi",H649="Semifinali",H649="Finale"))</f>
        <v>#REF!</v>
      </c>
      <c r="B649" s="58" t="e">
        <f>MAX($B$94:B648)+COUNTIF(G649:N649,$E$57)+AND(G649=$N$55,OR(H649="Barrage",H649="16mi",H649="8vi",H649="4ti",H649="32mi",H649="Semifinali",H649="Finale"))</f>
        <v>#REF!</v>
      </c>
      <c r="C649" s="73" t="e">
        <f>MAX($C$94:C648)+COUNTIF(G649:N649,$E$40)+AND(G649=$N$38,OR(H649="Barrage",H649="16mi",H649="8vi",H649="4ti",H649="32mi",H649="Semifinali",H649="Finale"))</f>
        <v>#REF!</v>
      </c>
      <c r="D649" s="73" t="e">
        <f>MAX($D$94:D648)+COUNTIF(G649:N649,$E$23)+AND(G649=$N$21,OR(H649="Barrage",H649="16mi",H649="8vi",H649="4ti",H649="32mi",H649="Semifinali",H649="Finale"))</f>
        <v>#REF!</v>
      </c>
      <c r="E649" s="73" t="e">
        <f>MAX($E$94:E648)+COUNTIF(G649:N649,$E$6)+AND(G649=$N$4,OR(H649="Barrage",H649="16mi",H649="8vi",H649="4ti",H649="32mi",H649="Semifinali",H649="Finale"))</f>
        <v>#REF!</v>
      </c>
      <c r="F649" s="58" t="str">
        <f t="shared" si="24"/>
        <v>Turno 10</v>
      </c>
      <c r="G649" s="71" t="e">
        <f>#REF!</f>
        <v>#REF!</v>
      </c>
      <c r="H649" s="67">
        <v>0</v>
      </c>
      <c r="I649" s="60">
        <v>32</v>
      </c>
      <c r="J649" s="66"/>
      <c r="K649" s="66"/>
      <c r="L649" s="66"/>
      <c r="M649" s="66"/>
      <c r="N649" s="66"/>
    </row>
    <row r="650" spans="1:14">
      <c r="A650" s="58" t="e">
        <f>MAX($A$94:A649)+COUNTIF(G650:N650,$E$74)+AND(G650=$N$72,OR(H650="Barrage",H650="16mi",H650="8vi",H650="4ti",H650="32mi",H650="Semifinali",H650="Finale"))</f>
        <v>#REF!</v>
      </c>
      <c r="B650" s="58" t="e">
        <f>MAX($B$94:B649)+COUNTIF(G650:N650,$E$57)+AND(G650=$N$55,OR(H650="Barrage",H650="16mi",H650="8vi",H650="4ti",H650="32mi",H650="Semifinali",H650="Finale"))</f>
        <v>#REF!</v>
      </c>
      <c r="C650" s="73" t="e">
        <f>MAX($C$94:C649)+COUNTIF(G650:N650,$E$40)+AND(G650=$N$38,OR(H650="Barrage",H650="16mi",H650="8vi",H650="4ti",H650="32mi",H650="Semifinali",H650="Finale"))</f>
        <v>#REF!</v>
      </c>
      <c r="D650" s="73" t="e">
        <f>MAX($D$94:D649)+COUNTIF(G650:N650,$E$23)+AND(G650=$N$21,OR(H650="Barrage",H650="16mi",H650="8vi",H650="4ti",H650="32mi",H650="Semifinali",H650="Finale"))</f>
        <v>#REF!</v>
      </c>
      <c r="E650" s="73" t="e">
        <f>MAX($E$94:E649)+COUNTIF(G650:N650,$E$6)+AND(G650=$N$4,OR(H650="Barrage",H650="16mi",H650="8vi",H650="4ti",H650="32mi",H650="Semifinali",H650="Finale"))</f>
        <v>#REF!</v>
      </c>
      <c r="F650" s="58" t="str">
        <f t="shared" si="24"/>
        <v>Turno 10</v>
      </c>
      <c r="G650" s="71" t="e">
        <f>#REF!</f>
        <v>#REF!</v>
      </c>
      <c r="H650" s="67">
        <v>0</v>
      </c>
      <c r="I650" s="60">
        <v>33</v>
      </c>
      <c r="J650" s="66"/>
      <c r="K650" s="66"/>
      <c r="L650" s="66"/>
      <c r="M650" s="66"/>
      <c r="N650" s="66"/>
    </row>
    <row r="651" spans="1:14">
      <c r="A651" s="58" t="e">
        <f>MAX($A$94:A650)+COUNTIF(G651:N651,$E$74)+AND(G651=$N$72,OR(H651="Barrage",H651="16mi",H651="8vi",H651="4ti",H651="32mi",H651="Semifinali",H651="Finale"))</f>
        <v>#REF!</v>
      </c>
      <c r="B651" s="58" t="e">
        <f>MAX($B$94:B650)+COUNTIF(G651:N651,$E$57)+AND(G651=$N$55,OR(H651="Barrage",H651="16mi",H651="8vi",H651="4ti",H651="32mi",H651="Semifinali",H651="Finale"))</f>
        <v>#REF!</v>
      </c>
      <c r="C651" s="73" t="e">
        <f>MAX($C$94:C650)+COUNTIF(G651:N651,$E$40)+AND(G651=$N$38,OR(H651="Barrage",H651="16mi",H651="8vi",H651="4ti",H651="32mi",H651="Semifinali",H651="Finale"))</f>
        <v>#REF!</v>
      </c>
      <c r="D651" s="73" t="e">
        <f>MAX($D$94:D650)+COUNTIF(G651:N651,$E$23)+AND(G651=$N$21,OR(H651="Barrage",H651="16mi",H651="8vi",H651="4ti",H651="32mi",H651="Semifinali",H651="Finale"))</f>
        <v>#REF!</v>
      </c>
      <c r="E651" s="73" t="e">
        <f>MAX($E$94:E650)+COUNTIF(G651:N651,$E$6)+AND(G651=$N$4,OR(H651="Barrage",H651="16mi",H651="8vi",H651="4ti",H651="32mi",H651="Semifinali",H651="Finale"))</f>
        <v>#REF!</v>
      </c>
      <c r="F651" s="58" t="str">
        <f t="shared" si="24"/>
        <v>Turno 10</v>
      </c>
      <c r="G651" s="71" t="e">
        <f>#REF!</f>
        <v>#REF!</v>
      </c>
      <c r="H651" s="67">
        <v>0</v>
      </c>
      <c r="I651" s="60">
        <v>34</v>
      </c>
      <c r="J651" s="66"/>
      <c r="K651" s="66"/>
      <c r="L651" s="66"/>
      <c r="M651" s="66"/>
      <c r="N651" s="66"/>
    </row>
    <row r="652" spans="1:14">
      <c r="A652" s="58" t="e">
        <f>MAX($A$94:A651)+COUNTIF(G652:N652,$E$74)+AND(G652=$N$72,OR(H652="Barrage",H652="16mi",H652="8vi",H652="4ti",H652="32mi",H652="Semifinali",H652="Finale"))</f>
        <v>#REF!</v>
      </c>
      <c r="B652" s="58" t="e">
        <f>MAX($B$94:B651)+COUNTIF(G652:N652,$E$57)+AND(G652=$N$55,OR(H652="Barrage",H652="16mi",H652="8vi",H652="4ti",H652="32mi",H652="Semifinali",H652="Finale"))</f>
        <v>#REF!</v>
      </c>
      <c r="C652" s="73" t="e">
        <f>MAX($C$94:C651)+COUNTIF(G652:N652,$E$40)+AND(G652=$N$38,OR(H652="Barrage",H652="16mi",H652="8vi",H652="4ti",H652="32mi",H652="Semifinali",H652="Finale"))</f>
        <v>#REF!</v>
      </c>
      <c r="D652" s="73" t="e">
        <f>MAX($D$94:D651)+COUNTIF(G652:N652,$E$23)+AND(G652=$N$21,OR(H652="Barrage",H652="16mi",H652="8vi",H652="4ti",H652="32mi",H652="Semifinali",H652="Finale"))</f>
        <v>#REF!</v>
      </c>
      <c r="E652" s="73" t="e">
        <f>MAX($E$94:E651)+COUNTIF(G652:N652,$E$6)+AND(G652=$N$4,OR(H652="Barrage",H652="16mi",H652="8vi",H652="4ti",H652="32mi",H652="Semifinali",H652="Finale"))</f>
        <v>#REF!</v>
      </c>
      <c r="F652" s="58" t="str">
        <f t="shared" si="24"/>
        <v>Turno 10</v>
      </c>
      <c r="G652" s="71" t="e">
        <f>#REF!</f>
        <v>#REF!</v>
      </c>
      <c r="H652" s="67">
        <v>0</v>
      </c>
      <c r="I652" s="60">
        <v>35</v>
      </c>
      <c r="J652" s="66"/>
      <c r="K652" s="66"/>
      <c r="L652" s="66"/>
      <c r="M652" s="66"/>
      <c r="N652" s="66"/>
    </row>
    <row r="653" spans="1:14">
      <c r="A653" s="58" t="e">
        <f>MAX($A$94:A652)+COUNTIF(G653:N653,$E$74)+AND(G653=$N$72,OR(H653="Barrage",H653="16mi",H653="8vi",H653="4ti",H653="32mi",H653="Semifinali",H653="Finale"))</f>
        <v>#REF!</v>
      </c>
      <c r="B653" s="58" t="e">
        <f>MAX($B$94:B652)+COUNTIF(G653:N653,$E$57)+AND(G653=$N$55,OR(H653="Barrage",H653="16mi",H653="8vi",H653="4ti",H653="32mi",H653="Semifinali",H653="Finale"))</f>
        <v>#REF!</v>
      </c>
      <c r="C653" s="73" t="e">
        <f>MAX($C$94:C652)+COUNTIF(G653:N653,$E$40)+AND(G653=$N$38,OR(H653="Barrage",H653="16mi",H653="8vi",H653="4ti",H653="32mi",H653="Semifinali",H653="Finale"))</f>
        <v>#REF!</v>
      </c>
      <c r="D653" s="73" t="e">
        <f>MAX($D$94:D652)+COUNTIF(G653:N653,$E$23)+AND(G653=$N$21,OR(H653="Barrage",H653="16mi",H653="8vi",H653="4ti",H653="32mi",H653="Semifinali",H653="Finale"))</f>
        <v>#REF!</v>
      </c>
      <c r="E653" s="73" t="e">
        <f>MAX($E$94:E652)+COUNTIF(G653:N653,$E$6)+AND(G653=$N$4,OR(H653="Barrage",H653="16mi",H653="8vi",H653="4ti",H653="32mi",H653="Semifinali",H653="Finale"))</f>
        <v>#REF!</v>
      </c>
      <c r="F653" s="58" t="str">
        <f t="shared" si="24"/>
        <v>Turno 10</v>
      </c>
      <c r="G653" s="110" t="e">
        <f>#REF!</f>
        <v>#REF!</v>
      </c>
      <c r="H653" s="67" t="s">
        <v>52</v>
      </c>
      <c r="I653" s="60">
        <v>36</v>
      </c>
      <c r="J653" s="66"/>
      <c r="K653" s="66"/>
      <c r="L653" s="66"/>
      <c r="M653" s="66"/>
      <c r="N653" s="66"/>
    </row>
    <row r="654" spans="1:14">
      <c r="A654" s="58" t="e">
        <f>MAX($A$94:A653)+COUNTIF(G654:N654,$E$74)+AND(G654=$N$72,OR(H654="Barrage",H654="16mi",H654="8vi",H654="4ti",H654="32mi",H654="Semifinali",H654="Finale"))</f>
        <v>#REF!</v>
      </c>
      <c r="B654" s="58" t="e">
        <f>MAX($B$94:B653)+COUNTIF(G654:N654,$E$57)+AND(G654=$N$55,OR(H654="Barrage",H654="16mi",H654="8vi",H654="4ti",H654="32mi",H654="Semifinali",H654="Finale"))</f>
        <v>#REF!</v>
      </c>
      <c r="C654" s="73" t="e">
        <f>MAX($C$94:C653)+COUNTIF(G654:N654,$E$40)+AND(G654=$N$38,OR(H654="Barrage",H654="16mi",H654="8vi",H654="4ti",H654="32mi",H654="Semifinali",H654="Finale"))</f>
        <v>#REF!</v>
      </c>
      <c r="D654" s="73" t="e">
        <f>MAX($D$94:D653)+COUNTIF(G654:N654,$E$23)+AND(G654=$N$21,OR(H654="Barrage",H654="16mi",H654="8vi",H654="4ti",H654="32mi",H654="Semifinali",H654="Finale"))</f>
        <v>#REF!</v>
      </c>
      <c r="E654" s="73" t="e">
        <f>MAX($E$94:E653)+COUNTIF(G654:N654,$E$6)+AND(G654=$N$4,OR(H654="Barrage",H654="16mi",H654="8vi",H654="4ti",H654="32mi",H654="Semifinali",H654="Finale"))</f>
        <v>#REF!</v>
      </c>
      <c r="F654" s="58" t="str">
        <f t="shared" si="24"/>
        <v>Turno 10</v>
      </c>
      <c r="G654" s="71" t="e">
        <f>#REF!</f>
        <v>#REF!</v>
      </c>
      <c r="H654" s="67">
        <v>0</v>
      </c>
      <c r="I654" s="60">
        <v>37</v>
      </c>
      <c r="J654" s="66"/>
      <c r="K654" s="66"/>
      <c r="L654" s="66"/>
      <c r="M654" s="66"/>
      <c r="N654" s="66"/>
    </row>
    <row r="655" spans="1:14">
      <c r="A655" s="58" t="e">
        <f>MAX($A$94:A654)+COUNTIF(G655:N655,$E$74)+AND(G655=$N$72,OR(H655="Barrage",H655="16mi",H655="8vi",H655="4ti",H655="32mi",H655="Semifinali",H655="Finale"))</f>
        <v>#REF!</v>
      </c>
      <c r="B655" s="58" t="e">
        <f>MAX($B$94:B654)+COUNTIF(G655:N655,$E$57)+AND(G655=$N$55,OR(H655="Barrage",H655="16mi",H655="8vi",H655="4ti",H655="32mi",H655="Semifinali",H655="Finale"))</f>
        <v>#REF!</v>
      </c>
      <c r="C655" s="73" t="e">
        <f>MAX($C$94:C654)+COUNTIF(G655:N655,$E$40)+AND(G655=$N$38,OR(H655="Barrage",H655="16mi",H655="8vi",H655="4ti",H655="32mi",H655="Semifinali",H655="Finale"))</f>
        <v>#REF!</v>
      </c>
      <c r="D655" s="73" t="e">
        <f>MAX($D$94:D654)+COUNTIF(G655:N655,$E$23)+AND(G655=$N$21,OR(H655="Barrage",H655="16mi",H655="8vi",H655="4ti",H655="32mi",H655="Semifinali",H655="Finale"))</f>
        <v>#REF!</v>
      </c>
      <c r="E655" s="73" t="e">
        <f>MAX($E$94:E654)+COUNTIF(G655:N655,$E$6)+AND(G655=$N$4,OR(H655="Barrage",H655="16mi",H655="8vi",H655="4ti",H655="32mi",H655="Semifinali",H655="Finale"))</f>
        <v>#REF!</v>
      </c>
      <c r="F655" s="58" t="str">
        <f t="shared" si="24"/>
        <v>Turno 10</v>
      </c>
      <c r="G655" s="71" t="e">
        <f>#REF!</f>
        <v>#REF!</v>
      </c>
      <c r="H655" s="67">
        <v>0</v>
      </c>
      <c r="I655" s="60">
        <v>38</v>
      </c>
      <c r="J655" s="66"/>
      <c r="K655" s="66"/>
      <c r="L655" s="66"/>
      <c r="M655" s="66"/>
      <c r="N655" s="66"/>
    </row>
    <row r="656" spans="1:14">
      <c r="A656" s="58" t="e">
        <f>MAX($A$94:A655)+COUNTIF(G656:N656,$E$74)+AND(G656=$N$72,OR(H656="Barrage",H656="16mi",H656="8vi",H656="4ti",H656="32mi",H656="Semifinali",H656="Finale"))</f>
        <v>#REF!</v>
      </c>
      <c r="B656" s="58" t="e">
        <f>MAX($B$94:B655)+COUNTIF(G656:N656,$E$57)+AND(G656=$N$55,OR(H656="Barrage",H656="16mi",H656="8vi",H656="4ti",H656="32mi",H656="Semifinali",H656="Finale"))</f>
        <v>#REF!</v>
      </c>
      <c r="C656" s="73" t="e">
        <f>MAX($C$94:C655)+COUNTIF(G656:N656,$E$40)+AND(G656=$N$38,OR(H656="Barrage",H656="16mi",H656="8vi",H656="4ti",H656="32mi",H656="Semifinali",H656="Finale"))</f>
        <v>#REF!</v>
      </c>
      <c r="D656" s="73" t="e">
        <f>MAX($D$94:D655)+COUNTIF(G656:N656,$E$23)+AND(G656=$N$21,OR(H656="Barrage",H656="16mi",H656="8vi",H656="4ti",H656="32mi",H656="Semifinali",H656="Finale"))</f>
        <v>#REF!</v>
      </c>
      <c r="E656" s="73" t="e">
        <f>MAX($E$94:E655)+COUNTIF(G656:N656,$E$6)+AND(G656=$N$4,OR(H656="Barrage",H656="16mi",H656="8vi",H656="4ti",H656="32mi",H656="Semifinali",H656="Finale"))</f>
        <v>#REF!</v>
      </c>
      <c r="F656" s="58" t="str">
        <f t="shared" si="24"/>
        <v>Turno 10</v>
      </c>
      <c r="G656" s="71" t="e">
        <f>#REF!</f>
        <v>#REF!</v>
      </c>
      <c r="H656" s="67">
        <v>0</v>
      </c>
      <c r="I656" s="60">
        <v>39</v>
      </c>
      <c r="J656" s="66"/>
      <c r="K656" s="66"/>
      <c r="L656" s="66"/>
      <c r="M656" s="66"/>
      <c r="N656" s="66"/>
    </row>
    <row r="657" spans="1:14">
      <c r="A657" s="58" t="e">
        <f>MAX($A$94:A656)+COUNTIF(G657:N657,$E$74)+AND(G657=$N$72,OR(H657="Barrage",H657="16mi",H657="8vi",H657="4ti",H657="32mi",H657="Semifinali",H657="Finale"))</f>
        <v>#REF!</v>
      </c>
      <c r="B657" s="58" t="e">
        <f>MAX($B$94:B656)+COUNTIF(G657:N657,$E$57)+AND(G657=$N$55,OR(H657="Barrage",H657="16mi",H657="8vi",H657="4ti",H657="32mi",H657="Semifinali",H657="Finale"))</f>
        <v>#REF!</v>
      </c>
      <c r="C657" s="73" t="e">
        <f>MAX($C$94:C656)+COUNTIF(G657:N657,$E$40)+AND(G657=$N$38,OR(H657="Barrage",H657="16mi",H657="8vi",H657="4ti",H657="32mi",H657="Semifinali",H657="Finale"))</f>
        <v>#REF!</v>
      </c>
      <c r="D657" s="73" t="e">
        <f>MAX($D$94:D656)+COUNTIF(G657:N657,$E$23)+AND(G657=$N$21,OR(H657="Barrage",H657="16mi",H657="8vi",H657="4ti",H657="32mi",H657="Semifinali",H657="Finale"))</f>
        <v>#REF!</v>
      </c>
      <c r="E657" s="73" t="e">
        <f>MAX($E$94:E656)+COUNTIF(G657:N657,$E$6)+AND(G657=$N$4,OR(H657="Barrage",H657="16mi",H657="8vi",H657="4ti",H657="32mi",H657="Semifinali",H657="Finale"))</f>
        <v>#REF!</v>
      </c>
      <c r="F657" s="58" t="str">
        <f t="shared" si="24"/>
        <v>Turno 10</v>
      </c>
      <c r="G657" s="63" t="e">
        <f>#REF!</f>
        <v>#REF!</v>
      </c>
      <c r="H657" s="67" t="s">
        <v>612</v>
      </c>
      <c r="I657" s="60">
        <v>40</v>
      </c>
      <c r="J657" s="66"/>
      <c r="K657" s="66"/>
      <c r="L657" s="66"/>
      <c r="M657" s="66"/>
      <c r="N657" s="66"/>
    </row>
    <row r="658" spans="1:14">
      <c r="A658" s="58" t="e">
        <f>MAX($A$94:A657)+COUNTIF(G658:N658,$E$74)+AND(G658=$N$72,OR(H658="Barrage",H658="16mi",H658="8vi",H658="4ti",H658="32mi",H658="Semifinali",H658="Finale"))</f>
        <v>#REF!</v>
      </c>
      <c r="B658" s="58" t="e">
        <f>MAX($B$94:B657)+COUNTIF(G658:N658,$E$57)+AND(G658=$N$55,OR(H658="Barrage",H658="16mi",H658="8vi",H658="4ti",H658="32mi",H658="Semifinali",H658="Finale"))</f>
        <v>#REF!</v>
      </c>
      <c r="C658" s="73" t="e">
        <f>MAX($C$94:C657)+COUNTIF(G658:N658,$E$40)+AND(G658=$N$38,OR(H658="Barrage",H658="16mi",H658="8vi",H658="4ti",H658="32mi",H658="Semifinali",H658="Finale"))</f>
        <v>#REF!</v>
      </c>
      <c r="D658" s="73" t="e">
        <f>MAX($D$94:D657)+COUNTIF(G658:N658,$E$23)+AND(G658=$N$21,OR(H658="Barrage",H658="16mi",H658="8vi",H658="4ti",H658="32mi",H658="Semifinali",H658="Finale"))</f>
        <v>#REF!</v>
      </c>
      <c r="E658" s="73" t="e">
        <f>MAX($E$94:E657)+COUNTIF(G658:N658,$E$6)+AND(G658=$N$4,OR(H658="Barrage",H658="16mi",H658="8vi",H658="4ti",H658="32mi",H658="Semifinali",H658="Finale"))</f>
        <v>#REF!</v>
      </c>
      <c r="F658" s="58" t="str">
        <f t="shared" si="24"/>
        <v>Turno 10</v>
      </c>
      <c r="G658" s="63" t="e">
        <f>#REF!</f>
        <v>#REF!</v>
      </c>
      <c r="H658" s="67"/>
      <c r="I658" s="60">
        <v>41</v>
      </c>
      <c r="J658" s="66"/>
      <c r="K658" s="66"/>
      <c r="L658" s="66"/>
      <c r="M658" s="66"/>
      <c r="N658" s="66"/>
    </row>
    <row r="659" spans="1:14">
      <c r="A659" s="58" t="e">
        <f>MAX($A$94:A658)+COUNTIF(G659:N659,$E$74)+AND(G659=$N$72,OR(H659="Barrage",H659="16mi",H659="8vi",H659="4ti",H659="32mi",H659="Semifinali",H659="Finale"))</f>
        <v>#REF!</v>
      </c>
      <c r="B659" s="58" t="e">
        <f>MAX($B$94:B658)+COUNTIF(G659:N659,$E$57)+AND(G659=$N$55,OR(H659="Barrage",H659="16mi",H659="8vi",H659="4ti",H659="32mi",H659="Semifinali",H659="Finale"))</f>
        <v>#REF!</v>
      </c>
      <c r="C659" s="73" t="e">
        <f>MAX($C$94:C658)+COUNTIF(G659:N659,$E$40)+AND(G659=$N$38,OR(H659="Barrage",H659="16mi",H659="8vi",H659="4ti",H659="32mi",H659="Semifinali",H659="Finale"))</f>
        <v>#REF!</v>
      </c>
      <c r="D659" s="73" t="e">
        <f>MAX($D$94:D658)+COUNTIF(G659:N659,$E$23)+AND(G659=$N$21,OR(H659="Barrage",H659="16mi",H659="8vi",H659="4ti",H659="32mi",H659="Semifinali",H659="Finale"))</f>
        <v>#REF!</v>
      </c>
      <c r="E659" s="73" t="e">
        <f>MAX($E$94:E658)+COUNTIF(G659:N659,$E$6)+AND(G659=$N$4,OR(H659="Barrage",H659="16mi",H659="8vi",H659="4ti",H659="32mi",H659="Semifinali",H659="Finale"))</f>
        <v>#REF!</v>
      </c>
      <c r="F659" s="58" t="str">
        <f t="shared" si="24"/>
        <v>Turno 10</v>
      </c>
      <c r="G659" s="71" t="e">
        <f>#REF!</f>
        <v>#REF!</v>
      </c>
      <c r="H659" s="67">
        <v>0</v>
      </c>
      <c r="I659" s="60">
        <v>42</v>
      </c>
      <c r="J659" s="66"/>
      <c r="K659" s="66"/>
      <c r="L659" s="66"/>
      <c r="M659" s="66"/>
      <c r="N659" s="66"/>
    </row>
    <row r="660" spans="1:14">
      <c r="A660" s="58" t="e">
        <f>MAX($A$94:A659)+COUNTIF(G660:N660,$E$74)+AND(G660=$N$72,OR(H660="Barrage",H660="16mi",H660="8vi",H660="4ti",H660="32mi",H660="Semifinali",H660="Finale"))</f>
        <v>#REF!</v>
      </c>
      <c r="B660" s="58" t="e">
        <f>MAX($B$94:B659)+COUNTIF(G660:N660,$E$57)+AND(G660=$N$55,OR(H660="Barrage",H660="16mi",H660="8vi",H660="4ti",H660="32mi",H660="Semifinali",H660="Finale"))</f>
        <v>#REF!</v>
      </c>
      <c r="C660" s="73" t="e">
        <f>MAX($C$94:C659)+COUNTIF(G660:N660,$E$40)+AND(G660=$N$38,OR(H660="Barrage",H660="16mi",H660="8vi",H660="4ti",H660="32mi",H660="Semifinali",H660="Finale"))</f>
        <v>#REF!</v>
      </c>
      <c r="D660" s="73" t="e">
        <f>MAX($D$94:D659)+COUNTIF(G660:N660,$E$23)+AND(G660=$N$21,OR(H660="Barrage",H660="16mi",H660="8vi",H660="4ti",H660="32mi",H660="Semifinali",H660="Finale"))</f>
        <v>#REF!</v>
      </c>
      <c r="E660" s="73" t="e">
        <f>MAX($E$94:E659)+COUNTIF(G660:N660,$E$6)+AND(G660=$N$4,OR(H660="Barrage",H660="16mi",H660="8vi",H660="4ti",H660="32mi",H660="Semifinali",H660="Finale"))</f>
        <v>#REF!</v>
      </c>
      <c r="F660" s="58" t="str">
        <f t="shared" si="24"/>
        <v>Turno 10</v>
      </c>
      <c r="G660" s="71" t="e">
        <f>#REF!</f>
        <v>#REF!</v>
      </c>
      <c r="H660" s="67">
        <v>0</v>
      </c>
      <c r="I660" s="60">
        <v>43</v>
      </c>
      <c r="J660" s="66"/>
      <c r="K660" s="66"/>
      <c r="L660" s="66"/>
      <c r="M660" s="66"/>
      <c r="N660" s="66"/>
    </row>
    <row r="661" spans="1:14">
      <c r="A661" s="58" t="e">
        <f>MAX($A$94:A660)+COUNTIF(G661:N661,$E$74)+AND(G661=$N$72,OR(H661="Barrage",H661="16mi",H661="8vi",H661="4ti",H661="32mi",H661="Semifinali",H661="Finale"))</f>
        <v>#REF!</v>
      </c>
      <c r="B661" s="58" t="e">
        <f>MAX($B$94:B660)+COUNTIF(G661:N661,$E$57)+AND(G661=$N$55,OR(H661="Barrage",H661="16mi",H661="8vi",H661="4ti",H661="32mi",H661="Semifinali",H661="Finale"))</f>
        <v>#REF!</v>
      </c>
      <c r="C661" s="73" t="e">
        <f>MAX($C$94:C660)+COUNTIF(G661:N661,$E$40)+AND(G661=$N$38,OR(H661="Barrage",H661="16mi",H661="8vi",H661="4ti",H661="32mi",H661="Semifinali",H661="Finale"))</f>
        <v>#REF!</v>
      </c>
      <c r="D661" s="73" t="e">
        <f>MAX($D$94:D660)+COUNTIF(G661:N661,$E$23)+AND(G661=$N$21,OR(H661="Barrage",H661="16mi",H661="8vi",H661="4ti",H661="32mi",H661="Semifinali",H661="Finale"))</f>
        <v>#REF!</v>
      </c>
      <c r="E661" s="73" t="e">
        <f>MAX($E$94:E660)+COUNTIF(G661:N661,$E$6)+AND(G661=$N$4,OR(H661="Barrage",H661="16mi",H661="8vi",H661="4ti",H661="32mi",H661="Semifinali",H661="Finale"))</f>
        <v>#REF!</v>
      </c>
      <c r="F661" s="58" t="str">
        <f t="shared" si="24"/>
        <v>Turno 10</v>
      </c>
      <c r="G661" s="71" t="e">
        <f>#REF!</f>
        <v>#REF!</v>
      </c>
      <c r="H661" s="67">
        <v>0</v>
      </c>
      <c r="I661" s="60">
        <v>44</v>
      </c>
      <c r="J661" s="66"/>
      <c r="K661" s="66"/>
      <c r="L661" s="66"/>
      <c r="M661" s="66"/>
      <c r="N661" s="66"/>
    </row>
    <row r="662" spans="1:14">
      <c r="A662" s="58" t="e">
        <f>MAX($A$94:A661)+COUNTIF(G662:N662,$E$74)+AND(G662=$N$72,OR(H662="Barrage",H662="16mi",H662="8vi",H662="4ti",H662="32mi",H662="Semifinali",H662="Finale"))</f>
        <v>#REF!</v>
      </c>
      <c r="B662" s="58" t="e">
        <f>MAX($B$94:B661)+COUNTIF(G662:N662,$E$57)+AND(G662=$N$55,OR(H662="Barrage",H662="16mi",H662="8vi",H662="4ti",H662="32mi",H662="Semifinali",H662="Finale"))</f>
        <v>#REF!</v>
      </c>
      <c r="C662" s="73" t="e">
        <f>MAX($C$94:C661)+COUNTIF(G662:N662,$E$40)+AND(G662=$N$38,OR(H662="Barrage",H662="16mi",H662="8vi",H662="4ti",H662="32mi",H662="Semifinali",H662="Finale"))</f>
        <v>#REF!</v>
      </c>
      <c r="D662" s="73" t="e">
        <f>MAX($D$94:D661)+COUNTIF(G662:N662,$E$23)+AND(G662=$N$21,OR(H662="Barrage",H662="16mi",H662="8vi",H662="4ti",H662="32mi",H662="Semifinali",H662="Finale"))</f>
        <v>#REF!</v>
      </c>
      <c r="E662" s="73" t="e">
        <f>MAX($E$94:E661)+COUNTIF(G662:N662,$E$6)+AND(G662=$N$4,OR(H662="Barrage",H662="16mi",H662="8vi",H662="4ti",H662="32mi",H662="Semifinali",H662="Finale"))</f>
        <v>#REF!</v>
      </c>
      <c r="F662" s="58" t="str">
        <f t="shared" si="24"/>
        <v>Turno 10</v>
      </c>
      <c r="G662" s="71" t="e">
        <f>#REF!</f>
        <v>#REF!</v>
      </c>
      <c r="H662" s="67">
        <v>0</v>
      </c>
      <c r="I662" s="60">
        <v>45</v>
      </c>
      <c r="J662" s="66"/>
      <c r="K662" s="66"/>
      <c r="L662" s="66"/>
      <c r="M662" s="66"/>
      <c r="N662" s="66"/>
    </row>
    <row r="663" spans="1:14">
      <c r="A663" s="58" t="e">
        <f>MAX($A$94:A662)+COUNTIF(G663:N663,$E$74)+AND(G663=$N$72,OR(H663="Barrage",H663="16mi",H663="8vi",H663="4ti",H663="32mi",H663="Semifinali",H663="Finale"))</f>
        <v>#REF!</v>
      </c>
      <c r="B663" s="58" t="e">
        <f>MAX($B$94:B662)+COUNTIF(G663:N663,$E$57)+AND(G663=$N$55,OR(H663="Barrage",H663="16mi",H663="8vi",H663="4ti",H663="32mi",H663="Semifinali",H663="Finale"))</f>
        <v>#REF!</v>
      </c>
      <c r="C663" s="73" t="e">
        <f>MAX($C$94:C662)+COUNTIF(G663:N663,$E$40)+AND(G663=$N$38,OR(H663="Barrage",H663="16mi",H663="8vi",H663="4ti",H663="32mi",H663="Semifinali",H663="Finale"))</f>
        <v>#REF!</v>
      </c>
      <c r="D663" s="73" t="e">
        <f>MAX($D$94:D662)+COUNTIF(G663:N663,$E$23)+AND(G663=$N$21,OR(H663="Barrage",H663="16mi",H663="8vi",H663="4ti",H663="32mi",H663="Semifinali",H663="Finale"))</f>
        <v>#REF!</v>
      </c>
      <c r="E663" s="73" t="e">
        <f>MAX($E$94:E662)+COUNTIF(G663:N663,$E$6)+AND(G663=$N$4,OR(H663="Barrage",H663="16mi",H663="8vi",H663="4ti",H663="32mi",H663="Semifinali",H663="Finale"))</f>
        <v>#REF!</v>
      </c>
      <c r="F663" s="58" t="str">
        <f t="shared" si="24"/>
        <v>Turno 10</v>
      </c>
      <c r="G663" s="71" t="e">
        <f>#REF!</f>
        <v>#REF!</v>
      </c>
      <c r="H663" s="67">
        <v>0</v>
      </c>
      <c r="I663" s="60">
        <v>46</v>
      </c>
      <c r="J663" s="66"/>
      <c r="K663" s="66"/>
      <c r="L663" s="66"/>
      <c r="M663" s="66"/>
      <c r="N663" s="66"/>
    </row>
    <row r="664" spans="1:14">
      <c r="A664" s="58" t="e">
        <f>MAX($A$94:A663)+COUNTIF(G664:N664,$E$74)+AND(G664=$N$72,OR(H664="Barrage",H664="16mi",H664="8vi",H664="4ti",H664="32mi",H664="Semifinali",H664="Finale"))</f>
        <v>#REF!</v>
      </c>
      <c r="B664" s="58" t="e">
        <f>MAX($B$94:B663)+COUNTIF(G664:N664,$E$57)+AND(G664=$N$55,OR(H664="Barrage",H664="16mi",H664="8vi",H664="4ti",H664="32mi",H664="Semifinali",H664="Finale"))</f>
        <v>#REF!</v>
      </c>
      <c r="C664" s="73" t="e">
        <f>MAX($C$94:C663)+COUNTIF(G664:N664,$E$40)+AND(G664=$N$38,OR(H664="Barrage",H664="16mi",H664="8vi",H664="4ti",H664="32mi",H664="Semifinali",H664="Finale"))</f>
        <v>#REF!</v>
      </c>
      <c r="D664" s="73" t="e">
        <f>MAX($D$94:D663)+COUNTIF(G664:N664,$E$23)+AND(G664=$N$21,OR(H664="Barrage",H664="16mi",H664="8vi",H664="4ti",H664="32mi",H664="Semifinali",H664="Finale"))</f>
        <v>#REF!</v>
      </c>
      <c r="E664" s="73" t="e">
        <f>MAX($E$94:E663)+COUNTIF(G664:N664,$E$6)+AND(G664=$N$4,OR(H664="Barrage",H664="16mi",H664="8vi",H664="4ti",H664="32mi",H664="Semifinali",H664="Finale"))</f>
        <v>#REF!</v>
      </c>
      <c r="F664" s="58" t="str">
        <f t="shared" si="24"/>
        <v>Turno 10</v>
      </c>
      <c r="G664" s="71" t="e">
        <f>#REF!</f>
        <v>#REF!</v>
      </c>
      <c r="H664" s="67">
        <v>0</v>
      </c>
      <c r="I664" s="60">
        <v>47</v>
      </c>
      <c r="J664" s="66"/>
      <c r="K664" s="66"/>
      <c r="L664" s="66"/>
      <c r="M664" s="66"/>
      <c r="N664" s="66"/>
    </row>
    <row r="665" spans="1:14">
      <c r="A665" s="58" t="e">
        <f>MAX($A$94:A664)+COUNTIF(G665:N665,$E$74)+AND(G665=$N$72,OR(H665="Barrage",H665="16mi",H665="8vi",H665="4ti",H665="32mi",H665="Semifinali",H665="Finale"))</f>
        <v>#REF!</v>
      </c>
      <c r="B665" s="58" t="e">
        <f>MAX($B$94:B664)+COUNTIF(G665:N665,$E$57)+AND(G665=$N$55,OR(H665="Barrage",H665="16mi",H665="8vi",H665="4ti",H665="32mi",H665="Semifinali",H665="Finale"))</f>
        <v>#REF!</v>
      </c>
      <c r="C665" s="73" t="e">
        <f>MAX($C$94:C664)+COUNTIF(G665:N665,$E$40)+AND(G665=$N$38,OR(H665="Barrage",H665="16mi",H665="8vi",H665="4ti",H665="32mi",H665="Semifinali",H665="Finale"))</f>
        <v>#REF!</v>
      </c>
      <c r="D665" s="73" t="e">
        <f>MAX($D$94:D664)+COUNTIF(G665:N665,$E$23)+AND(G665=$N$21,OR(H665="Barrage",H665="16mi",H665="8vi",H665="4ti",H665="32mi",H665="Semifinali",H665="Finale"))</f>
        <v>#REF!</v>
      </c>
      <c r="E665" s="73" t="e">
        <f>MAX($E$94:E664)+COUNTIF(G665:N665,$E$6)+AND(G665=$N$4,OR(H665="Barrage",H665="16mi",H665="8vi",H665="4ti",H665="32mi",H665="Semifinali",H665="Finale"))</f>
        <v>#REF!</v>
      </c>
      <c r="F665" s="58" t="str">
        <f t="shared" si="24"/>
        <v>Turno 10</v>
      </c>
      <c r="G665" s="71" t="e">
        <f>#REF!</f>
        <v>#REF!</v>
      </c>
      <c r="H665" s="67">
        <v>0</v>
      </c>
      <c r="I665" s="60">
        <v>48</v>
      </c>
      <c r="J665" s="66"/>
      <c r="K665" s="66"/>
      <c r="L665" s="66"/>
      <c r="M665" s="66"/>
      <c r="N665" s="66"/>
    </row>
    <row r="666" spans="1:14">
      <c r="A666" s="58" t="e">
        <f>MAX($A$94:A665)+COUNTIF(G666:N666,$E$74)+AND(G666=$N$72,OR(H666="Barrage",H666="16mi",H666="8vi",H666="4ti",H666="32mi",H666="Semifinali",H666="Finale"))</f>
        <v>#REF!</v>
      </c>
      <c r="B666" s="58" t="e">
        <f>MAX($B$94:B665)+COUNTIF(G666:N666,$E$57)+AND(G666=$N$55,OR(H666="Barrage",H666="16mi",H666="8vi",H666="4ti",H666="32mi",H666="Semifinali",H666="Finale"))</f>
        <v>#REF!</v>
      </c>
      <c r="C666" s="73" t="e">
        <f>MAX($C$94:C665)+COUNTIF(G666:N666,$E$40)+AND(G666=$N$38,OR(H666="Barrage",H666="16mi",H666="8vi",H666="4ti",H666="32mi",H666="Semifinali",H666="Finale"))</f>
        <v>#REF!</v>
      </c>
      <c r="D666" s="73" t="e">
        <f>MAX($D$94:D665)+COUNTIF(G666:N666,$E$23)+AND(G666=$N$21,OR(H666="Barrage",H666="16mi",H666="8vi",H666="4ti",H666="32mi",H666="Semifinali",H666="Finale"))</f>
        <v>#REF!</v>
      </c>
      <c r="E666" s="73" t="e">
        <f>MAX($E$94:E665)+COUNTIF(G666:N666,$E$6)+AND(G666=$N$4,OR(H666="Barrage",H666="16mi",H666="8vi",H666="4ti",H666="32mi",H666="Semifinali",H666="Finale"))</f>
        <v>#REF!</v>
      </c>
      <c r="F666" s="58" t="str">
        <f t="shared" si="24"/>
        <v>Turno 10</v>
      </c>
      <c r="G666" s="64" t="e">
        <f>#REF!</f>
        <v>#REF!</v>
      </c>
      <c r="H666" s="67" t="s">
        <v>52</v>
      </c>
      <c r="I666" s="60">
        <v>49</v>
      </c>
      <c r="J666" s="66"/>
      <c r="K666" s="66"/>
      <c r="L666" s="66"/>
      <c r="M666" s="66"/>
      <c r="N666" s="66"/>
    </row>
    <row r="667" spans="1:14">
      <c r="A667" s="58" t="e">
        <f>MAX($A$94:A666)+COUNTIF(G667:N667,$E$74)+AND(G667=$N$72,OR(H667="Barrage",H667="16mi",H667="8vi",H667="4ti",H667="32mi",H667="Semifinali",H667="Finale"))</f>
        <v>#REF!</v>
      </c>
      <c r="B667" s="58" t="e">
        <f>MAX($B$94:B666)+COUNTIF(G667:N667,$E$57)+AND(G667=$N$55,OR(H667="Barrage",H667="16mi",H667="8vi",H667="4ti",H667="32mi",H667="Semifinali",H667="Finale"))</f>
        <v>#REF!</v>
      </c>
      <c r="C667" s="73" t="e">
        <f>MAX($C$94:C666)+COUNTIF(G667:N667,$E$40)+AND(G667=$N$38,OR(H667="Barrage",H667="16mi",H667="8vi",H667="4ti",H667="32mi",H667="Semifinali",H667="Finale"))</f>
        <v>#REF!</v>
      </c>
      <c r="D667" s="73" t="e">
        <f>MAX($D$94:D666)+COUNTIF(G667:N667,$E$23)+AND(G667=$N$21,OR(H667="Barrage",H667="16mi",H667="8vi",H667="4ti",H667="32mi",H667="Semifinali",H667="Finale"))</f>
        <v>#REF!</v>
      </c>
      <c r="E667" s="73" t="e">
        <f>MAX($E$94:E666)+COUNTIF(G667:N667,$E$6)+AND(G667=$N$4,OR(H667="Barrage",H667="16mi",H667="8vi",H667="4ti",H667="32mi",H667="Semifinali",H667="Finale"))</f>
        <v>#REF!</v>
      </c>
      <c r="F667" s="58" t="str">
        <f t="shared" si="24"/>
        <v>Turno 10</v>
      </c>
      <c r="G667" s="71" t="e">
        <f>#REF!</f>
        <v>#REF!</v>
      </c>
      <c r="H667" s="67">
        <v>0</v>
      </c>
      <c r="I667" s="60">
        <v>50</v>
      </c>
      <c r="J667" s="66"/>
      <c r="K667" s="66"/>
      <c r="L667" s="66"/>
      <c r="M667" s="66"/>
      <c r="N667" s="66"/>
    </row>
    <row r="668" spans="1:14">
      <c r="A668" s="58" t="e">
        <f>MAX($A$94:A667)+COUNTIF(G668:N668,$E$74)+AND(G668=$N$72,OR(H668="Barrage",H668="16mi",H668="8vi",H668="4ti",H668="32mi",H668="Semifinali",H668="Finale"))</f>
        <v>#REF!</v>
      </c>
      <c r="B668" s="58" t="e">
        <f>MAX($B$94:B667)+COUNTIF(G668:N668,$E$57)+AND(G668=$N$55,OR(H668="Barrage",H668="16mi",H668="8vi",H668="4ti",H668="32mi",H668="Semifinali",H668="Finale"))</f>
        <v>#REF!</v>
      </c>
      <c r="C668" s="73" t="e">
        <f>MAX($C$94:C667)+COUNTIF(G668:N668,$E$40)+AND(G668=$N$38,OR(H668="Barrage",H668="16mi",H668="8vi",H668="4ti",H668="32mi",H668="Semifinali",H668="Finale"))</f>
        <v>#REF!</v>
      </c>
      <c r="D668" s="73" t="e">
        <f>MAX($D$94:D667)+COUNTIF(G668:N668,$E$23)+AND(G668=$N$21,OR(H668="Barrage",H668="16mi",H668="8vi",H668="4ti",H668="32mi",H668="Semifinali",H668="Finale"))</f>
        <v>#REF!</v>
      </c>
      <c r="E668" s="73" t="e">
        <f>MAX($E$94:E667)+COUNTIF(G668:N668,$E$6)+AND(G668=$N$4,OR(H668="Barrage",H668="16mi",H668="8vi",H668="4ti",H668="32mi",H668="Semifinali",H668="Finale"))</f>
        <v>#REF!</v>
      </c>
      <c r="F668" s="58" t="str">
        <f t="shared" si="24"/>
        <v>Turno 10</v>
      </c>
    </row>
    <row r="669" spans="1:14" ht="12.75" customHeight="1">
      <c r="A669" s="58" t="e">
        <f>MAX($A$94:A668)+COUNTIF(G669:N669,$E$74)+AND(G669=$N$72,OR(H669="Barrage",H669="16mi",H669="8vi",H669="4ti",H669="32mi",H669="Semifinali",H669="Finale"))</f>
        <v>#REF!</v>
      </c>
      <c r="B669" s="58" t="e">
        <f>MAX($B$94:B668)+COUNTIF(G669:N669,$E$57)+AND(G669=$N$55,OR(H669="Barrage",H669="16mi",H669="8vi",H669="4ti",H669="32mi",H669="Semifinali",H669="Finale"))</f>
        <v>#REF!</v>
      </c>
      <c r="C669" s="73" t="e">
        <f>MAX($C$94:C668)+COUNTIF(G669:N669,$E$40)+AND(G669=$N$38,OR(H669="Barrage",H669="16mi",H669="8vi",H669="4ti",H669="32mi",H669="Semifinali",H669="Finale"))</f>
        <v>#REF!</v>
      </c>
      <c r="D669" s="73" t="e">
        <f>MAX($D$94:D668)+COUNTIF(G669:N669,$E$23)+AND(G669=$N$21,OR(H669="Barrage",H669="16mi",H669="8vi",H669="4ti",H669="32mi",H669="Semifinali",H669="Finale"))</f>
        <v>#REF!</v>
      </c>
      <c r="E669" s="73" t="e">
        <f>MAX($E$94:E668)+COUNTIF(G669:N669,$E$6)+AND(G669=$N$4,OR(H669="Barrage",H669="16mi",H669="8vi",H669="4ti",H669="32mi",H669="Semifinali",H669="Finale"))</f>
        <v>#REF!</v>
      </c>
      <c r="F669" s="58" t="s">
        <v>124</v>
      </c>
      <c r="G669" s="188" t="s">
        <v>19</v>
      </c>
      <c r="H669" s="188"/>
      <c r="I669" s="188"/>
      <c r="J669" s="188"/>
      <c r="K669" s="188"/>
      <c r="L669" s="188"/>
      <c r="M669" s="188"/>
      <c r="N669" s="188"/>
    </row>
    <row r="670" spans="1:14" ht="12.75" customHeight="1">
      <c r="A670" s="58" t="e">
        <f>MAX($A$94:A669)+COUNTIF(G670:N670,$E$74)+AND(G670=$N$72,OR(H670="Barrage",H670="16mi",H670="8vi",H670="4ti",H670="32mi",H670="Semifinali",H670="Finale"))</f>
        <v>#REF!</v>
      </c>
      <c r="B670" s="58" t="e">
        <f>MAX($B$94:B669)+COUNTIF(G670:N670,$E$57)+AND(G670=$N$55,OR(H670="Barrage",H670="16mi",H670="8vi",H670="4ti",H670="32mi",H670="Semifinali",H670="Finale"))</f>
        <v>#REF!</v>
      </c>
      <c r="C670" s="73" t="e">
        <f>MAX($C$94:C669)+COUNTIF(G670:N670,$E$40)+AND(G670=$N$38,OR(H670="Barrage",H670="16mi",H670="8vi",H670="4ti",H670="32mi",H670="Semifinali",H670="Finale"))</f>
        <v>#REF!</v>
      </c>
      <c r="D670" s="73" t="e">
        <f>MAX($D$94:D669)+COUNTIF(G670:N670,$E$23)+AND(G670=$N$21,OR(H670="Barrage",H670="16mi",H670="8vi",H670="4ti",H670="32mi",H670="Semifinali",H670="Finale"))</f>
        <v>#REF!</v>
      </c>
      <c r="E670" s="73" t="e">
        <f>MAX($E$94:E669)+COUNTIF(G670:N670,$E$6)+AND(G670=$N$4,OR(H670="Barrage",H670="16mi",H670="8vi",H670="4ti",H670="32mi",H670="Semifinali",H670="Finale"))</f>
        <v>#REF!</v>
      </c>
      <c r="F670" s="58" t="str">
        <f t="shared" si="24"/>
        <v>Turno 11</v>
      </c>
      <c r="G670" s="188"/>
      <c r="H670" s="188"/>
      <c r="I670" s="188"/>
      <c r="J670" s="188"/>
      <c r="K670" s="188"/>
      <c r="L670" s="188"/>
      <c r="M670" s="188"/>
      <c r="N670" s="188"/>
    </row>
    <row r="671" spans="1:14">
      <c r="A671" s="58" t="e">
        <f>MAX($A$94:A670)+COUNTIF(G671:N671,$E$74)+AND(G671=$N$72,OR(H671="Barrage",H671="16mi",H671="8vi",H671="4ti",H671="32mi",H671="Semifinali",H671="Finale"))</f>
        <v>#REF!</v>
      </c>
      <c r="B671" s="58" t="e">
        <f>MAX($B$94:B670)+COUNTIF(G671:N671,$E$57)+AND(G671=$N$55,OR(H671="Barrage",H671="16mi",H671="8vi",H671="4ti",H671="32mi",H671="Semifinali",H671="Finale"))</f>
        <v>#REF!</v>
      </c>
      <c r="C671" s="73" t="e">
        <f>MAX($C$94:C670)+COUNTIF(G671:N671,$E$40)+AND(G671=$N$38,OR(H671="Barrage",H671="16mi",H671="8vi",H671="4ti",H671="32mi",H671="Semifinali",H671="Finale"))</f>
        <v>#REF!</v>
      </c>
      <c r="D671" s="73" t="e">
        <f>MAX($D$94:D670)+COUNTIF(G671:N671,$E$23)+AND(G671=$N$21,OR(H671="Barrage",H671="16mi",H671="8vi",H671="4ti",H671="32mi",H671="Semifinali",H671="Finale"))</f>
        <v>#REF!</v>
      </c>
      <c r="E671" s="73" t="e">
        <f>MAX($E$94:E670)+COUNTIF(G671:N671,$E$6)+AND(G671=$N$4,OR(H671="Barrage",H671="16mi",H671="8vi",H671="4ti",H671="32mi",H671="Semifinali",H671="Finale"))</f>
        <v>#REF!</v>
      </c>
      <c r="F671" s="58" t="str">
        <f t="shared" si="24"/>
        <v>Turno 11</v>
      </c>
      <c r="G671" s="59"/>
      <c r="H671" s="59"/>
      <c r="I671" s="59"/>
      <c r="J671" s="59"/>
      <c r="K671" s="59"/>
      <c r="L671" s="59"/>
      <c r="M671" s="59"/>
      <c r="N671" s="59"/>
    </row>
    <row r="672" spans="1:14">
      <c r="A672" s="58" t="e">
        <f>MAX($A$94:A671)+COUNTIF(G672:N672,$E$74)+AND(G672=$N$72,OR(H672="Barrage",H672="16mi",H672="8vi",H672="4ti",H672="32mi",H672="Semifinali",H672="Finale"))</f>
        <v>#REF!</v>
      </c>
      <c r="B672" s="58" t="e">
        <f>MAX($B$94:B671)+COUNTIF(G672:N672,$E$57)+AND(G672=$N$55,OR(H672="Barrage",H672="16mi",H672="8vi",H672="4ti",H672="32mi",H672="Semifinali",H672="Finale"))</f>
        <v>#REF!</v>
      </c>
      <c r="C672" s="73" t="e">
        <f>MAX($C$94:C671)+COUNTIF(G672:N672,$E$40)+AND(G672=$N$38,OR(H672="Barrage",H672="16mi",H672="8vi",H672="4ti",H672="32mi",H672="Semifinali",H672="Finale"))</f>
        <v>#REF!</v>
      </c>
      <c r="D672" s="73" t="e">
        <f>MAX($D$94:D671)+COUNTIF(G672:N672,$E$23)+AND(G672=$N$21,OR(H672="Barrage",H672="16mi",H672="8vi",H672="4ti",H672="32mi",H672="Semifinali",H672="Finale"))</f>
        <v>#REF!</v>
      </c>
      <c r="E672" s="73" t="e">
        <f>MAX($E$94:E671)+COUNTIF(G672:N672,$E$6)+AND(G672=$N$4,OR(H672="Barrage",H672="16mi",H672="8vi",H672="4ti",H672="32mi",H672="Semifinali",H672="Finale"))</f>
        <v>#REF!</v>
      </c>
      <c r="F672" s="58" t="str">
        <f t="shared" si="24"/>
        <v>Turno 11</v>
      </c>
      <c r="G672" s="186" t="s">
        <v>68</v>
      </c>
      <c r="H672" s="186"/>
      <c r="I672" s="186"/>
      <c r="J672" s="186"/>
      <c r="K672" s="186"/>
      <c r="L672" s="186"/>
      <c r="M672" s="186"/>
      <c r="N672" s="186"/>
    </row>
    <row r="673" spans="1:14">
      <c r="A673" s="58" t="e">
        <f>MAX($A$94:A672)+COUNTIF(G673:N673,$E$74)+AND(G673=$N$72,OR(H673="Barrage",H673="16mi",H673="8vi",H673="4ti",H673="32mi",H673="Semifinali",H673="Finale"))</f>
        <v>#REF!</v>
      </c>
      <c r="B673" s="58" t="e">
        <f>MAX($B$94:B672)+COUNTIF(G673:N673,$E$57)+AND(G673=$N$55,OR(H673="Barrage",H673="16mi",H673="8vi",H673="4ti",H673="32mi",H673="Semifinali",H673="Finale"))</f>
        <v>#REF!</v>
      </c>
      <c r="C673" s="73" t="e">
        <f>MAX($C$94:C672)+COUNTIF(G673:N673,$E$40)+AND(G673=$N$38,OR(H673="Barrage",H673="16mi",H673="8vi",H673="4ti",H673="32mi",H673="Semifinali",H673="Finale"))</f>
        <v>#REF!</v>
      </c>
      <c r="D673" s="73" t="e">
        <f>MAX($D$94:D672)+COUNTIF(G673:N673,$E$23)+AND(G673=$N$21,OR(H673="Barrage",H673="16mi",H673="8vi",H673="4ti",H673="32mi",H673="Semifinali",H673="Finale"))</f>
        <v>#REF!</v>
      </c>
      <c r="E673" s="73" t="e">
        <f>MAX($E$94:E672)+COUNTIF(G673:N673,$E$6)+AND(G673=$N$4,OR(H673="Barrage",H673="16mi",H673="8vi",H673="4ti",H673="32mi",H673="Semifinali",H673="Finale"))</f>
        <v>#REF!</v>
      </c>
      <c r="F673" s="58" t="str">
        <f t="shared" si="24"/>
        <v>Turno 11</v>
      </c>
      <c r="G673" s="65"/>
      <c r="H673" s="65"/>
      <c r="I673" s="65"/>
      <c r="J673" s="65"/>
      <c r="K673" s="65"/>
      <c r="L673" s="65"/>
      <c r="M673" s="65"/>
      <c r="N673" s="65"/>
    </row>
    <row r="674" spans="1:14">
      <c r="A674" s="58" t="e">
        <f>MAX($A$94:A673)+COUNTIF(G674:N674,$E$74)+AND(G674=$N$72,OR(H674="Barrage",H674="16mi",H674="8vi",H674="4ti",H674="32mi",H674="Semifinali",H674="Finale"))</f>
        <v>#REF!</v>
      </c>
      <c r="B674" s="58" t="e">
        <f>MAX($B$94:B673)+COUNTIF(G674:N674,$E$57)+AND(G674=$N$55,OR(H674="Barrage",H674="16mi",H674="8vi",H674="4ti",H674="32mi",H674="Semifinali",H674="Finale"))</f>
        <v>#REF!</v>
      </c>
      <c r="C674" s="73" t="e">
        <f>MAX($C$94:C673)+COUNTIF(G674:N674,$E$40)+AND(G674=$N$38,OR(H674="Barrage",H674="16mi",H674="8vi",H674="4ti",H674="32mi",H674="Semifinali",H674="Finale"))</f>
        <v>#REF!</v>
      </c>
      <c r="D674" s="73" t="e">
        <f>MAX($D$94:D673)+COUNTIF(G674:N674,$E$23)+AND(G674=$N$21,OR(H674="Barrage",H674="16mi",H674="8vi",H674="4ti",H674="32mi",H674="Semifinali",H674="Finale"))</f>
        <v>#REF!</v>
      </c>
      <c r="E674" s="73" t="e">
        <f>MAX($E$94:E673)+COUNTIF(G674:N674,$E$6)+AND(G674=$N$4,OR(H674="Barrage",H674="16mi",H674="8vi",H674="4ti",H674="32mi",H674="Semifinali",H674="Finale"))</f>
        <v>#REF!</v>
      </c>
      <c r="F674" s="58" t="str">
        <f t="shared" ref="F674:F737" si="25">F673</f>
        <v>Turno 11</v>
      </c>
      <c r="G674" s="59" t="s">
        <v>21</v>
      </c>
      <c r="H674" s="59" t="s">
        <v>53</v>
      </c>
      <c r="I674" s="59" t="s">
        <v>20</v>
      </c>
      <c r="J674" s="59" t="s">
        <v>13</v>
      </c>
      <c r="K674" s="59" t="s">
        <v>14</v>
      </c>
      <c r="L674" s="187" t="s">
        <v>11</v>
      </c>
      <c r="M674" s="187"/>
      <c r="N674" s="59" t="s">
        <v>12</v>
      </c>
    </row>
    <row r="675" spans="1:14">
      <c r="A675" s="58" t="e">
        <f>MAX($A$94:A674)+COUNTIF(G675:N675,$E$74)+AND(G675=$N$72,OR(H675="Barrage",H675="16mi",H675="8vi",H675="4ti",H675="32mi",H675="Semifinali",H675="Finale"))</f>
        <v>#REF!</v>
      </c>
      <c r="B675" s="58" t="e">
        <f>MAX($B$94:B674)+COUNTIF(G675:N675,$E$57)+AND(G675=$N$55,OR(H675="Barrage",H675="16mi",H675="8vi",H675="4ti",H675="32mi",H675="Semifinali",H675="Finale"))</f>
        <v>#REF!</v>
      </c>
      <c r="C675" s="73" t="e">
        <f>MAX($C$94:C674)+COUNTIF(G675:N675,$E$40)+AND(G675=$N$38,OR(H675="Barrage",H675="16mi",H675="8vi",H675="4ti",H675="32mi",H675="Semifinali",H675="Finale"))</f>
        <v>#REF!</v>
      </c>
      <c r="D675" s="73" t="e">
        <f>MAX($D$94:D674)+COUNTIF(G675:N675,$E$23)+AND(G675=$N$21,OR(H675="Barrage",H675="16mi",H675="8vi",H675="4ti",H675="32mi",H675="Semifinali",H675="Finale"))</f>
        <v>#REF!</v>
      </c>
      <c r="E675" s="73" t="e">
        <f>MAX($E$94:E674)+COUNTIF(G675:N675,$E$6)+AND(G675=$N$4,OR(H675="Barrage",H675="16mi",H675="8vi",H675="4ti",H675="32mi",H675="Semifinali",H675="Finale"))</f>
        <v>#REF!</v>
      </c>
      <c r="F675" s="58" t="str">
        <f t="shared" si="25"/>
        <v>Turno 11</v>
      </c>
      <c r="G675" s="65"/>
      <c r="H675" s="65"/>
      <c r="I675" s="65"/>
      <c r="J675" s="65"/>
      <c r="K675" s="65"/>
      <c r="L675" s="65"/>
      <c r="M675" s="65"/>
      <c r="N675" s="65"/>
    </row>
    <row r="676" spans="1:14">
      <c r="A676" s="58" t="e">
        <f>MAX($A$94:A675)+COUNTIF(G676:N676,$E$74)+AND(G676=$N$72,OR(H676="Barrage",H676="16mi",H676="8vi",H676="4ti",H676="32mi",H676="Semifinali",H676="Finale"))</f>
        <v>#REF!</v>
      </c>
      <c r="B676" s="58" t="e">
        <f>MAX($B$94:B675)+COUNTIF(G676:N676,$E$57)+AND(G676=$N$55,OR(H676="Barrage",H676="16mi",H676="8vi",H676="4ti",H676="32mi",H676="Semifinali",H676="Finale"))</f>
        <v>#REF!</v>
      </c>
      <c r="C676" s="73" t="e">
        <f>MAX($C$94:C675)+COUNTIF(G676:N676,$E$40)+AND(G676=$N$38,OR(H676="Barrage",H676="16mi",H676="8vi",H676="4ti",H676="32mi",H676="Semifinali",H676="Finale"))</f>
        <v>#REF!</v>
      </c>
      <c r="D676" s="73" t="e">
        <f>MAX($D$94:D675)+COUNTIF(G676:N676,$E$23)+AND(G676=$N$21,OR(H676="Barrage",H676="16mi",H676="8vi",H676="4ti",H676="32mi",H676="Semifinali",H676="Finale"))</f>
        <v>#REF!</v>
      </c>
      <c r="E676" s="73" t="e">
        <f>MAX($E$94:E675)+COUNTIF(G676:N676,$E$6)+AND(G676=$N$4,OR(H676="Barrage",H676="16mi",H676="8vi",H676="4ti",H676="32mi",H676="Semifinali",H676="Finale"))</f>
        <v>#REF!</v>
      </c>
      <c r="F676" s="58" t="str">
        <f t="shared" si="25"/>
        <v>Turno 11</v>
      </c>
      <c r="G676" s="72" t="e">
        <f>#REF!</f>
        <v>#REF!</v>
      </c>
      <c r="H676" s="67" t="s">
        <v>612</v>
      </c>
      <c r="I676" s="60">
        <v>1</v>
      </c>
      <c r="J676" s="66"/>
      <c r="K676" s="66"/>
      <c r="L676" s="66"/>
      <c r="M676" s="66"/>
      <c r="N676" s="66"/>
    </row>
    <row r="677" spans="1:14">
      <c r="A677" s="58" t="e">
        <f>MAX($A$94:A676)+COUNTIF(G677:N677,$E$74)+AND(G677=$N$72,OR(H677="Barrage",H677="16mi",H677="8vi",H677="4ti",H677="32mi",H677="Semifinali",H677="Finale"))</f>
        <v>#REF!</v>
      </c>
      <c r="B677" s="58" t="e">
        <f>MAX($B$94:B676)+COUNTIF(G677:N677,$E$57)+AND(G677=$N$55,OR(H677="Barrage",H677="16mi",H677="8vi",H677="4ti",H677="32mi",H677="Semifinali",H677="Finale"))</f>
        <v>#REF!</v>
      </c>
      <c r="C677" s="73" t="e">
        <f>MAX($C$94:C676)+COUNTIF(G677:N677,$E$40)+AND(G677=$N$38,OR(H677="Barrage",H677="16mi",H677="8vi",H677="4ti",H677="32mi",H677="Semifinali",H677="Finale"))</f>
        <v>#REF!</v>
      </c>
      <c r="D677" s="73" t="e">
        <f>MAX($D$94:D676)+COUNTIF(G677:N677,$E$23)+AND(G677=$N$21,OR(H677="Barrage",H677="16mi",H677="8vi",H677="4ti",H677="32mi",H677="Semifinali",H677="Finale"))</f>
        <v>#REF!</v>
      </c>
      <c r="E677" s="73" t="e">
        <f>MAX($E$94:E676)+COUNTIF(G677:N677,$E$6)+AND(G677=$N$4,OR(H677="Barrage",H677="16mi",H677="8vi",H677="4ti",H677="32mi",H677="Semifinali",H677="Finale"))</f>
        <v>#REF!</v>
      </c>
      <c r="F677" s="58" t="str">
        <f t="shared" si="25"/>
        <v>Turno 11</v>
      </c>
      <c r="G677" s="72" t="e">
        <f>#REF!</f>
        <v>#REF!</v>
      </c>
      <c r="H677" s="67"/>
      <c r="I677" s="60">
        <v>2</v>
      </c>
      <c r="J677" s="66"/>
      <c r="K677" s="66"/>
      <c r="L677" s="66"/>
      <c r="M677" s="66"/>
      <c r="N677" s="66"/>
    </row>
    <row r="678" spans="1:14">
      <c r="A678" s="58" t="e">
        <f>MAX($A$94:A677)+COUNTIF(G678:N678,$E$74)+AND(G678=$N$72,OR(H678="Barrage",H678="16mi",H678="8vi",H678="4ti",H678="32mi",H678="Semifinali",H678="Finale"))</f>
        <v>#REF!</v>
      </c>
      <c r="B678" s="58" t="e">
        <f>MAX($B$94:B677)+COUNTIF(G678:N678,$E$57)+AND(G678=$N$55,OR(H678="Barrage",H678="16mi",H678="8vi",H678="4ti",H678="32mi",H678="Semifinali",H678="Finale"))</f>
        <v>#REF!</v>
      </c>
      <c r="C678" s="73" t="e">
        <f>MAX($C$94:C677)+COUNTIF(G678:N678,$E$40)+AND(G678=$N$38,OR(H678="Barrage",H678="16mi",H678="8vi",H678="4ti",H678="32mi",H678="Semifinali",H678="Finale"))</f>
        <v>#REF!</v>
      </c>
      <c r="D678" s="73" t="e">
        <f>MAX($D$94:D677)+COUNTIF(G678:N678,$E$23)+AND(G678=$N$21,OR(H678="Barrage",H678="16mi",H678="8vi",H678="4ti",H678="32mi",H678="Semifinali",H678="Finale"))</f>
        <v>#REF!</v>
      </c>
      <c r="E678" s="73" t="e">
        <f>MAX($E$94:E677)+COUNTIF(G678:N678,$E$6)+AND(G678=$N$4,OR(H678="Barrage",H678="16mi",H678="8vi",H678="4ti",H678="32mi",H678="Semifinali",H678="Finale"))</f>
        <v>#REF!</v>
      </c>
      <c r="F678" s="58" t="str">
        <f t="shared" si="25"/>
        <v>Turno 11</v>
      </c>
      <c r="G678" s="71" t="e">
        <f>#REF!</f>
        <v>#REF!</v>
      </c>
      <c r="H678" s="60">
        <v>0</v>
      </c>
      <c r="I678" s="60">
        <v>3</v>
      </c>
      <c r="J678" s="66"/>
      <c r="K678" s="66"/>
      <c r="L678" s="66"/>
      <c r="M678" s="66"/>
      <c r="N678" s="66"/>
    </row>
    <row r="679" spans="1:14">
      <c r="A679" s="58" t="e">
        <f>MAX($A$94:A678)+COUNTIF(G679:N679,$E$74)+AND(G679=$N$72,OR(H679="Barrage",H679="16mi",H679="8vi",H679="4ti",H679="32mi",H679="Semifinali",H679="Finale"))</f>
        <v>#REF!</v>
      </c>
      <c r="B679" s="58" t="e">
        <f>MAX($B$94:B678)+COUNTIF(G679:N679,$E$57)+AND(G679=$N$55,OR(H679="Barrage",H679="16mi",H679="8vi",H679="4ti",H679="32mi",H679="Semifinali",H679="Finale"))</f>
        <v>#REF!</v>
      </c>
      <c r="C679" s="73" t="e">
        <f>MAX($C$94:C678)+COUNTIF(G679:N679,$E$40)+AND(G679=$N$38,OR(H679="Barrage",H679="16mi",H679="8vi",H679="4ti",H679="32mi",H679="Semifinali",H679="Finale"))</f>
        <v>#REF!</v>
      </c>
      <c r="D679" s="73" t="e">
        <f>MAX($D$94:D678)+COUNTIF(G679:N679,$E$23)+AND(G679=$N$21,OR(H679="Barrage",H679="16mi",H679="8vi",H679="4ti",H679="32mi",H679="Semifinali",H679="Finale"))</f>
        <v>#REF!</v>
      </c>
      <c r="E679" s="73" t="e">
        <f>MAX($E$94:E678)+COUNTIF(G679:N679,$E$6)+AND(G679=$N$4,OR(H679="Barrage",H679="16mi",H679="8vi",H679="4ti",H679="32mi",H679="Semifinali",H679="Finale"))</f>
        <v>#REF!</v>
      </c>
      <c r="F679" s="58" t="str">
        <f t="shared" si="25"/>
        <v>Turno 11</v>
      </c>
      <c r="G679" s="71" t="e">
        <f>#REF!</f>
        <v>#REF!</v>
      </c>
      <c r="H679" s="67">
        <v>0</v>
      </c>
      <c r="I679" s="60">
        <v>4</v>
      </c>
      <c r="J679" s="66"/>
      <c r="K679" s="66"/>
      <c r="L679" s="66"/>
      <c r="M679" s="66"/>
      <c r="N679" s="66"/>
    </row>
    <row r="680" spans="1:14">
      <c r="A680" s="58" t="e">
        <f>MAX($A$94:A679)+COUNTIF(G680:N680,$E$74)+AND(G680=$N$72,OR(H680="Barrage",H680="16mi",H680="8vi",H680="4ti",H680="32mi",H680="Semifinali",H680="Finale"))</f>
        <v>#REF!</v>
      </c>
      <c r="B680" s="58" t="e">
        <f>MAX($B$94:B679)+COUNTIF(G680:N680,$E$57)+AND(G680=$N$55,OR(H680="Barrage",H680="16mi",H680="8vi",H680="4ti",H680="32mi",H680="Semifinali",H680="Finale"))</f>
        <v>#REF!</v>
      </c>
      <c r="C680" s="73" t="e">
        <f>MAX($C$94:C679)+COUNTIF(G680:N680,$E$40)+AND(G680=$N$38,OR(H680="Barrage",H680="16mi",H680="8vi",H680="4ti",H680="32mi",H680="Semifinali",H680="Finale"))</f>
        <v>#REF!</v>
      </c>
      <c r="D680" s="73" t="e">
        <f>MAX($D$94:D679)+COUNTIF(G680:N680,$E$23)+AND(G680=$N$21,OR(H680="Barrage",H680="16mi",H680="8vi",H680="4ti",H680="32mi",H680="Semifinali",H680="Finale"))</f>
        <v>#REF!</v>
      </c>
      <c r="E680" s="73" t="e">
        <f>MAX($E$94:E679)+COUNTIF(G680:N680,$E$6)+AND(G680=$N$4,OR(H680="Barrage",H680="16mi",H680="8vi",H680="4ti",H680="32mi",H680="Semifinali",H680="Finale"))</f>
        <v>#REF!</v>
      </c>
      <c r="F680" s="58" t="str">
        <f t="shared" si="25"/>
        <v>Turno 11</v>
      </c>
      <c r="G680" s="71" t="e">
        <f>#REF!</f>
        <v>#REF!</v>
      </c>
      <c r="H680" s="67">
        <v>0</v>
      </c>
      <c r="I680" s="60">
        <v>5</v>
      </c>
      <c r="J680" s="66"/>
      <c r="K680" s="66"/>
      <c r="L680" s="66"/>
      <c r="M680" s="66"/>
      <c r="N680" s="66"/>
    </row>
    <row r="681" spans="1:14">
      <c r="A681" s="58" t="e">
        <f>MAX($A$94:A680)+COUNTIF(G681:N681,$E$74)+AND(G681=$N$72,OR(H681="Barrage",H681="16mi",H681="8vi",H681="4ti",H681="32mi",H681="Semifinali",H681="Finale"))</f>
        <v>#REF!</v>
      </c>
      <c r="B681" s="58" t="e">
        <f>MAX($B$94:B680)+COUNTIF(G681:N681,$E$57)+AND(G681=$N$55,OR(H681="Barrage",H681="16mi",H681="8vi",H681="4ti",H681="32mi",H681="Semifinali",H681="Finale"))</f>
        <v>#REF!</v>
      </c>
      <c r="C681" s="73" t="e">
        <f>MAX($C$94:C680)+COUNTIF(G681:N681,$E$40)+AND(G681=$N$38,OR(H681="Barrage",H681="16mi",H681="8vi",H681="4ti",H681="32mi",H681="Semifinali",H681="Finale"))</f>
        <v>#REF!</v>
      </c>
      <c r="D681" s="73" t="e">
        <f>MAX($D$94:D680)+COUNTIF(G681:N681,$E$23)+AND(G681=$N$21,OR(H681="Barrage",H681="16mi",H681="8vi",H681="4ti",H681="32mi",H681="Semifinali",H681="Finale"))</f>
        <v>#REF!</v>
      </c>
      <c r="E681" s="73" t="e">
        <f>MAX($E$94:E680)+COUNTIF(G681:N681,$E$6)+AND(G681=$N$4,OR(H681="Barrage",H681="16mi",H681="8vi",H681="4ti",H681="32mi",H681="Semifinali",H681="Finale"))</f>
        <v>#REF!</v>
      </c>
      <c r="F681" s="58" t="str">
        <f t="shared" si="25"/>
        <v>Turno 11</v>
      </c>
      <c r="G681" s="71" t="e">
        <f>#REF!</f>
        <v>#REF!</v>
      </c>
      <c r="H681" s="67">
        <v>0</v>
      </c>
      <c r="I681" s="60">
        <v>6</v>
      </c>
      <c r="J681" s="66"/>
      <c r="K681" s="66"/>
      <c r="L681" s="66"/>
      <c r="M681" s="66"/>
      <c r="N681" s="66"/>
    </row>
    <row r="682" spans="1:14">
      <c r="A682" s="58" t="e">
        <f>MAX($A$94:A681)+COUNTIF(G682:N682,$E$74)+AND(G682=$N$72,OR(H682="Barrage",H682="16mi",H682="8vi",H682="4ti",H682="32mi",H682="Semifinali",H682="Finale"))</f>
        <v>#REF!</v>
      </c>
      <c r="B682" s="58" t="e">
        <f>MAX($B$94:B681)+COUNTIF(G682:N682,$E$57)+AND(G682=$N$55,OR(H682="Barrage",H682="16mi",H682="8vi",H682="4ti",H682="32mi",H682="Semifinali",H682="Finale"))</f>
        <v>#REF!</v>
      </c>
      <c r="C682" s="73" t="e">
        <f>MAX($C$94:C681)+COUNTIF(G682:N682,$E$40)+AND(G682=$N$38,OR(H682="Barrage",H682="16mi",H682="8vi",H682="4ti",H682="32mi",H682="Semifinali",H682="Finale"))</f>
        <v>#REF!</v>
      </c>
      <c r="D682" s="73" t="e">
        <f>MAX($D$94:D681)+COUNTIF(G682:N682,$E$23)+AND(G682=$N$21,OR(H682="Barrage",H682="16mi",H682="8vi",H682="4ti",H682="32mi",H682="Semifinali",H682="Finale"))</f>
        <v>#REF!</v>
      </c>
      <c r="E682" s="73" t="e">
        <f>MAX($E$94:E681)+COUNTIF(G682:N682,$E$6)+AND(G682=$N$4,OR(H682="Barrage",H682="16mi",H682="8vi",H682="4ti",H682="32mi",H682="Semifinali",H682="Finale"))</f>
        <v>#REF!</v>
      </c>
      <c r="F682" s="58" t="str">
        <f t="shared" si="25"/>
        <v>Turno 11</v>
      </c>
      <c r="G682" s="71" t="e">
        <f>#REF!</f>
        <v>#REF!</v>
      </c>
      <c r="H682" s="67">
        <v>0</v>
      </c>
      <c r="I682" s="60">
        <v>7</v>
      </c>
      <c r="J682" s="66"/>
      <c r="K682" s="66"/>
      <c r="L682" s="66"/>
      <c r="M682" s="66"/>
      <c r="N682" s="66"/>
    </row>
    <row r="683" spans="1:14">
      <c r="A683" s="58" t="e">
        <f>MAX($A$94:A682)+COUNTIF(G683:N683,$E$74)+AND(G683=$N$72,OR(H683="Barrage",H683="16mi",H683="8vi",H683="4ti",H683="32mi",H683="Semifinali",H683="Finale"))</f>
        <v>#REF!</v>
      </c>
      <c r="B683" s="58" t="e">
        <f>MAX($B$94:B682)+COUNTIF(G683:N683,$E$57)+AND(G683=$N$55,OR(H683="Barrage",H683="16mi",H683="8vi",H683="4ti",H683="32mi",H683="Semifinali",H683="Finale"))</f>
        <v>#REF!</v>
      </c>
      <c r="C683" s="73" t="e">
        <f>MAX($C$94:C682)+COUNTIF(G683:N683,$E$40)+AND(G683=$N$38,OR(H683="Barrage",H683="16mi",H683="8vi",H683="4ti",H683="32mi",H683="Semifinali",H683="Finale"))</f>
        <v>#REF!</v>
      </c>
      <c r="D683" s="73" t="e">
        <f>MAX($D$94:D682)+COUNTIF(G683:N683,$E$23)+AND(G683=$N$21,OR(H683="Barrage",H683="16mi",H683="8vi",H683="4ti",H683="32mi",H683="Semifinali",H683="Finale"))</f>
        <v>#REF!</v>
      </c>
      <c r="E683" s="73" t="e">
        <f>MAX($E$94:E682)+COUNTIF(G683:N683,$E$6)+AND(G683=$N$4,OR(H683="Barrage",H683="16mi",H683="8vi",H683="4ti",H683="32mi",H683="Semifinali",H683="Finale"))</f>
        <v>#REF!</v>
      </c>
      <c r="F683" s="58" t="str">
        <f t="shared" si="25"/>
        <v>Turno 11</v>
      </c>
      <c r="G683" s="71" t="e">
        <f>#REF!</f>
        <v>#REF!</v>
      </c>
      <c r="H683" s="67">
        <v>0</v>
      </c>
      <c r="I683" s="60">
        <v>8</v>
      </c>
      <c r="J683" s="66"/>
      <c r="K683" s="66"/>
      <c r="L683" s="66"/>
      <c r="M683" s="66"/>
      <c r="N683" s="66"/>
    </row>
    <row r="684" spans="1:14">
      <c r="A684" s="58" t="e">
        <f>MAX($A$94:A683)+COUNTIF(G684:N684,$E$74)+AND(G684=$N$72,OR(H684="Barrage",H684="16mi",H684="8vi",H684="4ti",H684="32mi",H684="Semifinali",H684="Finale"))</f>
        <v>#REF!</v>
      </c>
      <c r="B684" s="58" t="e">
        <f>MAX($B$94:B683)+COUNTIF(G684:N684,$E$57)+AND(G684=$N$55,OR(H684="Barrage",H684="16mi",H684="8vi",H684="4ti",H684="32mi",H684="Semifinali",H684="Finale"))</f>
        <v>#REF!</v>
      </c>
      <c r="C684" s="73" t="e">
        <f>MAX($C$94:C683)+COUNTIF(G684:N684,$E$40)+AND(G684=$N$38,OR(H684="Barrage",H684="16mi",H684="8vi",H684="4ti",H684="32mi",H684="Semifinali",H684="Finale"))</f>
        <v>#REF!</v>
      </c>
      <c r="D684" s="73" t="e">
        <f>MAX($D$94:D683)+COUNTIF(G684:N684,$E$23)+AND(G684=$N$21,OR(H684="Barrage",H684="16mi",H684="8vi",H684="4ti",H684="32mi",H684="Semifinali",H684="Finale"))</f>
        <v>#REF!</v>
      </c>
      <c r="E684" s="73" t="e">
        <f>MAX($E$94:E683)+COUNTIF(G684:N684,$E$6)+AND(G684=$N$4,OR(H684="Barrage",H684="16mi",H684="8vi",H684="4ti",H684="32mi",H684="Semifinali",H684="Finale"))</f>
        <v>#REF!</v>
      </c>
      <c r="F684" s="58" t="str">
        <f t="shared" si="25"/>
        <v>Turno 11</v>
      </c>
      <c r="G684" s="61" t="e">
        <f>#REF!</f>
        <v>#REF!</v>
      </c>
      <c r="H684" s="67" t="s">
        <v>612</v>
      </c>
      <c r="I684" s="60">
        <v>9</v>
      </c>
      <c r="J684" s="66"/>
      <c r="K684" s="66"/>
      <c r="L684" s="66"/>
      <c r="M684" s="66"/>
      <c r="N684" s="66"/>
    </row>
    <row r="685" spans="1:14">
      <c r="A685" s="58" t="e">
        <f>MAX($A$94:A684)+COUNTIF(G685:N685,$E$74)+AND(G685=$N$72,OR(H685="Barrage",H685="16mi",H685="8vi",H685="4ti",H685="32mi",H685="Semifinali",H685="Finale"))</f>
        <v>#REF!</v>
      </c>
      <c r="B685" s="58" t="e">
        <f>MAX($B$94:B684)+COUNTIF(G685:N685,$E$57)+AND(G685=$N$55,OR(H685="Barrage",H685="16mi",H685="8vi",H685="4ti",H685="32mi",H685="Semifinali",H685="Finale"))</f>
        <v>#REF!</v>
      </c>
      <c r="C685" s="73" t="e">
        <f>MAX($C$94:C684)+COUNTIF(G685:N685,$E$40)+AND(G685=$N$38,OR(H685="Barrage",H685="16mi",H685="8vi",H685="4ti",H685="32mi",H685="Semifinali",H685="Finale"))</f>
        <v>#REF!</v>
      </c>
      <c r="D685" s="73" t="e">
        <f>MAX($D$94:D684)+COUNTIF(G685:N685,$E$23)+AND(G685=$N$21,OR(H685="Barrage",H685="16mi",H685="8vi",H685="4ti",H685="32mi",H685="Semifinali",H685="Finale"))</f>
        <v>#REF!</v>
      </c>
      <c r="E685" s="73" t="e">
        <f>MAX($E$94:E684)+COUNTIF(G685:N685,$E$6)+AND(G685=$N$4,OR(H685="Barrage",H685="16mi",H685="8vi",H685="4ti",H685="32mi",H685="Semifinali",H685="Finale"))</f>
        <v>#REF!</v>
      </c>
      <c r="F685" s="58" t="str">
        <f t="shared" si="25"/>
        <v>Turno 11</v>
      </c>
      <c r="G685" s="61" t="e">
        <f>#REF!</f>
        <v>#REF!</v>
      </c>
      <c r="H685" s="67"/>
      <c r="I685" s="60">
        <v>10</v>
      </c>
      <c r="J685" s="66"/>
      <c r="K685" s="66"/>
      <c r="L685" s="66"/>
      <c r="M685" s="66"/>
      <c r="N685" s="66"/>
    </row>
    <row r="686" spans="1:14">
      <c r="A686" s="58" t="e">
        <f>MAX($A$94:A685)+COUNTIF(G686:N686,$E$74)+AND(G686=$N$72,OR(H686="Barrage",H686="16mi",H686="8vi",H686="4ti",H686="32mi",H686="Semifinali",H686="Finale"))</f>
        <v>#REF!</v>
      </c>
      <c r="B686" s="58" t="e">
        <f>MAX($B$94:B685)+COUNTIF(G686:N686,$E$57)+AND(G686=$N$55,OR(H686="Barrage",H686="16mi",H686="8vi",H686="4ti",H686="32mi",H686="Semifinali",H686="Finale"))</f>
        <v>#REF!</v>
      </c>
      <c r="C686" s="73" t="e">
        <f>MAX($C$94:C685)+COUNTIF(G686:N686,$E$40)+AND(G686=$N$38,OR(H686="Barrage",H686="16mi",H686="8vi",H686="4ti",H686="32mi",H686="Semifinali",H686="Finale"))</f>
        <v>#REF!</v>
      </c>
      <c r="D686" s="73" t="e">
        <f>MAX($D$94:D685)+COUNTIF(G686:N686,$E$23)+AND(G686=$N$21,OR(H686="Barrage",H686="16mi",H686="8vi",H686="4ti",H686="32mi",H686="Semifinali",H686="Finale"))</f>
        <v>#REF!</v>
      </c>
      <c r="E686" s="73" t="e">
        <f>MAX($E$94:E685)+COUNTIF(G686:N686,$E$6)+AND(G686=$N$4,OR(H686="Barrage",H686="16mi",H686="8vi",H686="4ti",H686="32mi",H686="Semifinali",H686="Finale"))</f>
        <v>#REF!</v>
      </c>
      <c r="F686" s="58" t="str">
        <f t="shared" si="25"/>
        <v>Turno 11</v>
      </c>
      <c r="G686" s="71" t="e">
        <f>#REF!</f>
        <v>#REF!</v>
      </c>
      <c r="H686" s="67">
        <v>0</v>
      </c>
      <c r="I686" s="60">
        <v>11</v>
      </c>
      <c r="J686" s="66"/>
      <c r="K686" s="66"/>
      <c r="L686" s="66"/>
      <c r="M686" s="66"/>
      <c r="N686" s="66"/>
    </row>
    <row r="687" spans="1:14">
      <c r="A687" s="58" t="e">
        <f>MAX($A$94:A686)+COUNTIF(G687:N687,$E$74)+AND(G687=$N$72,OR(H687="Barrage",H687="16mi",H687="8vi",H687="4ti",H687="32mi",H687="Semifinali",H687="Finale"))</f>
        <v>#REF!</v>
      </c>
      <c r="B687" s="58" t="e">
        <f>MAX($B$94:B686)+COUNTIF(G687:N687,$E$57)+AND(G687=$N$55,OR(H687="Barrage",H687="16mi",H687="8vi",H687="4ti",H687="32mi",H687="Semifinali",H687="Finale"))</f>
        <v>#REF!</v>
      </c>
      <c r="C687" s="73" t="e">
        <f>MAX($C$94:C686)+COUNTIF(G687:N687,$E$40)+AND(G687=$N$38,OR(H687="Barrage",H687="16mi",H687="8vi",H687="4ti",H687="32mi",H687="Semifinali",H687="Finale"))</f>
        <v>#REF!</v>
      </c>
      <c r="D687" s="73" t="e">
        <f>MAX($D$94:D686)+COUNTIF(G687:N687,$E$23)+AND(G687=$N$21,OR(H687="Barrage",H687="16mi",H687="8vi",H687="4ti",H687="32mi",H687="Semifinali",H687="Finale"))</f>
        <v>#REF!</v>
      </c>
      <c r="E687" s="73" t="e">
        <f>MAX($E$94:E686)+COUNTIF(G687:N687,$E$6)+AND(G687=$N$4,OR(H687="Barrage",H687="16mi",H687="8vi",H687="4ti",H687="32mi",H687="Semifinali",H687="Finale"))</f>
        <v>#REF!</v>
      </c>
      <c r="F687" s="58" t="str">
        <f t="shared" si="25"/>
        <v>Turno 11</v>
      </c>
      <c r="G687" s="71" t="e">
        <f>#REF!</f>
        <v>#REF!</v>
      </c>
      <c r="H687" s="67">
        <v>0</v>
      </c>
      <c r="I687" s="60">
        <v>12</v>
      </c>
      <c r="J687" s="66"/>
      <c r="K687" s="66"/>
      <c r="L687" s="66"/>
      <c r="M687" s="66"/>
      <c r="N687" s="66"/>
    </row>
    <row r="688" spans="1:14">
      <c r="A688" s="58" t="e">
        <f>MAX($A$94:A687)+COUNTIF(G688:N688,$E$74)+AND(G688=$N$72,OR(H688="Barrage",H688="16mi",H688="8vi",H688="4ti",H688="32mi",H688="Semifinali",H688="Finale"))</f>
        <v>#REF!</v>
      </c>
      <c r="B688" s="58" t="e">
        <f>MAX($B$94:B687)+COUNTIF(G688:N688,$E$57)+AND(G688=$N$55,OR(H688="Barrage",H688="16mi",H688="8vi",H688="4ti",H688="32mi",H688="Semifinali",H688="Finale"))</f>
        <v>#REF!</v>
      </c>
      <c r="C688" s="73" t="e">
        <f>MAX($C$94:C687)+COUNTIF(G688:N688,$E$40)+AND(G688=$N$38,OR(H688="Barrage",H688="16mi",H688="8vi",H688="4ti",H688="32mi",H688="Semifinali",H688="Finale"))</f>
        <v>#REF!</v>
      </c>
      <c r="D688" s="73" t="e">
        <f>MAX($D$94:D687)+COUNTIF(G688:N688,$E$23)+AND(G688=$N$21,OR(H688="Barrage",H688="16mi",H688="8vi",H688="4ti",H688="32mi",H688="Semifinali",H688="Finale"))</f>
        <v>#REF!</v>
      </c>
      <c r="E688" s="73" t="e">
        <f>MAX($E$94:E687)+COUNTIF(G688:N688,$E$6)+AND(G688=$N$4,OR(H688="Barrage",H688="16mi",H688="8vi",H688="4ti",H688="32mi",H688="Semifinali",H688="Finale"))</f>
        <v>#REF!</v>
      </c>
      <c r="F688" s="58" t="str">
        <f t="shared" si="25"/>
        <v>Turno 11</v>
      </c>
      <c r="G688" s="71" t="e">
        <f>#REF!</f>
        <v>#REF!</v>
      </c>
      <c r="H688" s="67">
        <v>0</v>
      </c>
      <c r="I688" s="60">
        <v>13</v>
      </c>
      <c r="J688" s="66"/>
      <c r="K688" s="66"/>
      <c r="L688" s="66"/>
      <c r="M688" s="66"/>
      <c r="N688" s="66"/>
    </row>
    <row r="689" spans="1:14">
      <c r="A689" s="58" t="e">
        <f>MAX($A$94:A688)+COUNTIF(G689:N689,$E$74)+AND(G689=$N$72,OR(H689="Barrage",H689="16mi",H689="8vi",H689="4ti",H689="32mi",H689="Semifinali",H689="Finale"))</f>
        <v>#REF!</v>
      </c>
      <c r="B689" s="58" t="e">
        <f>MAX($B$94:B688)+COUNTIF(G689:N689,$E$57)+AND(G689=$N$55,OR(H689="Barrage",H689="16mi",H689="8vi",H689="4ti",H689="32mi",H689="Semifinali",H689="Finale"))</f>
        <v>#REF!</v>
      </c>
      <c r="C689" s="73" t="e">
        <f>MAX($C$94:C688)+COUNTIF(G689:N689,$E$40)+AND(G689=$N$38,OR(H689="Barrage",H689="16mi",H689="8vi",H689="4ti",H689="32mi",H689="Semifinali",H689="Finale"))</f>
        <v>#REF!</v>
      </c>
      <c r="D689" s="73" t="e">
        <f>MAX($D$94:D688)+COUNTIF(G689:N689,$E$23)+AND(G689=$N$21,OR(H689="Barrage",H689="16mi",H689="8vi",H689="4ti",H689="32mi",H689="Semifinali",H689="Finale"))</f>
        <v>#REF!</v>
      </c>
      <c r="E689" s="73" t="e">
        <f>MAX($E$94:E688)+COUNTIF(G689:N689,$E$6)+AND(G689=$N$4,OR(H689="Barrage",H689="16mi",H689="8vi",H689="4ti",H689="32mi",H689="Semifinali",H689="Finale"))</f>
        <v>#REF!</v>
      </c>
      <c r="F689" s="58" t="str">
        <f t="shared" si="25"/>
        <v>Turno 11</v>
      </c>
      <c r="G689" s="71" t="e">
        <f>#REF!</f>
        <v>#REF!</v>
      </c>
      <c r="H689" s="67">
        <v>0</v>
      </c>
      <c r="I689" s="60">
        <v>14</v>
      </c>
      <c r="J689" s="66"/>
      <c r="K689" s="66"/>
      <c r="L689" s="66"/>
      <c r="M689" s="66"/>
      <c r="N689" s="66"/>
    </row>
    <row r="690" spans="1:14">
      <c r="A690" s="58" t="e">
        <f>MAX($A$94:A689)+COUNTIF(G690:N690,$E$74)+AND(G690=$N$72,OR(H690="Barrage",H690="16mi",H690="8vi",H690="4ti",H690="32mi",H690="Semifinali",H690="Finale"))</f>
        <v>#REF!</v>
      </c>
      <c r="B690" s="58" t="e">
        <f>MAX($B$94:B689)+COUNTIF(G690:N690,$E$57)+AND(G690=$N$55,OR(H690="Barrage",H690="16mi",H690="8vi",H690="4ti",H690="32mi",H690="Semifinali",H690="Finale"))</f>
        <v>#REF!</v>
      </c>
      <c r="C690" s="73" t="e">
        <f>MAX($C$94:C689)+COUNTIF(G690:N690,$E$40)+AND(G690=$N$38,OR(H690="Barrage",H690="16mi",H690="8vi",H690="4ti",H690="32mi",H690="Semifinali",H690="Finale"))</f>
        <v>#REF!</v>
      </c>
      <c r="D690" s="73" t="e">
        <f>MAX($D$94:D689)+COUNTIF(G690:N690,$E$23)+AND(G690=$N$21,OR(H690="Barrage",H690="16mi",H690="8vi",H690="4ti",H690="32mi",H690="Semifinali",H690="Finale"))</f>
        <v>#REF!</v>
      </c>
      <c r="E690" s="73" t="e">
        <f>MAX($E$94:E689)+COUNTIF(G690:N690,$E$6)+AND(G690=$N$4,OR(H690="Barrage",H690="16mi",H690="8vi",H690="4ti",H690="32mi",H690="Semifinali",H690="Finale"))</f>
        <v>#REF!</v>
      </c>
      <c r="F690" s="58" t="str">
        <f t="shared" si="25"/>
        <v>Turno 11</v>
      </c>
      <c r="G690" s="71" t="e">
        <f>#REF!</f>
        <v>#REF!</v>
      </c>
      <c r="H690" s="67">
        <v>0</v>
      </c>
      <c r="I690" s="60">
        <v>15</v>
      </c>
      <c r="J690" s="66"/>
      <c r="K690" s="66"/>
      <c r="L690" s="66"/>
      <c r="M690" s="66"/>
      <c r="N690" s="66"/>
    </row>
    <row r="691" spans="1:14">
      <c r="A691" s="58" t="e">
        <f>MAX($A$94:A690)+COUNTIF(G691:N691,$E$74)+AND(G691=$N$72,OR(H691="Barrage",H691="16mi",H691="8vi",H691="4ti",H691="32mi",H691="Semifinali",H691="Finale"))</f>
        <v>#REF!</v>
      </c>
      <c r="B691" s="58" t="e">
        <f>MAX($B$94:B690)+COUNTIF(G691:N691,$E$57)+AND(G691=$N$55,OR(H691="Barrage",H691="16mi",H691="8vi",H691="4ti",H691="32mi",H691="Semifinali",H691="Finale"))</f>
        <v>#REF!</v>
      </c>
      <c r="C691" s="73" t="e">
        <f>MAX($C$94:C690)+COUNTIF(G691:N691,$E$40)+AND(G691=$N$38,OR(H691="Barrage",H691="16mi",H691="8vi",H691="4ti",H691="32mi",H691="Semifinali",H691="Finale"))</f>
        <v>#REF!</v>
      </c>
      <c r="D691" s="73" t="e">
        <f>MAX($D$94:D690)+COUNTIF(G691:N691,$E$23)+AND(G691=$N$21,OR(H691="Barrage",H691="16mi",H691="8vi",H691="4ti",H691="32mi",H691="Semifinali",H691="Finale"))</f>
        <v>#REF!</v>
      </c>
      <c r="E691" s="73" t="e">
        <f>MAX($E$94:E690)+COUNTIF(G691:N691,$E$6)+AND(G691=$N$4,OR(H691="Barrage",H691="16mi",H691="8vi",H691="4ti",H691="32mi",H691="Semifinali",H691="Finale"))</f>
        <v>#REF!</v>
      </c>
      <c r="F691" s="58" t="str">
        <f t="shared" si="25"/>
        <v>Turno 11</v>
      </c>
      <c r="G691" s="71" t="e">
        <f>#REF!</f>
        <v>#REF!</v>
      </c>
      <c r="H691" s="67">
        <v>0</v>
      </c>
      <c r="I691" s="60">
        <v>16</v>
      </c>
      <c r="J691" s="66"/>
      <c r="K691" s="66"/>
      <c r="L691" s="66"/>
      <c r="M691" s="66"/>
      <c r="N691" s="66"/>
    </row>
    <row r="692" spans="1:14">
      <c r="A692" s="58" t="e">
        <f>MAX($A$94:A691)+COUNTIF(G692:N692,$E$74)+AND(G692=$N$72,OR(H692="Barrage",H692="16mi",H692="8vi",H692="4ti",H692="32mi",H692="Semifinali",H692="Finale"))</f>
        <v>#REF!</v>
      </c>
      <c r="B692" s="58" t="e">
        <f>MAX($B$94:B691)+COUNTIF(G692:N692,$E$57)+AND(G692=$N$55,OR(H692="Barrage",H692="16mi",H692="8vi",H692="4ti",H692="32mi",H692="Semifinali",H692="Finale"))</f>
        <v>#REF!</v>
      </c>
      <c r="C692" s="73" t="e">
        <f>MAX($C$94:C691)+COUNTIF(G692:N692,$E$40)+AND(G692=$N$38,OR(H692="Barrage",H692="16mi",H692="8vi",H692="4ti",H692="32mi",H692="Semifinali",H692="Finale"))</f>
        <v>#REF!</v>
      </c>
      <c r="D692" s="73" t="e">
        <f>MAX($D$94:D691)+COUNTIF(G692:N692,$E$23)+AND(G692=$N$21,OR(H692="Barrage",H692="16mi",H692="8vi",H692="4ti",H692="32mi",H692="Semifinali",H692="Finale"))</f>
        <v>#REF!</v>
      </c>
      <c r="E692" s="73" t="e">
        <f>MAX($E$94:E691)+COUNTIF(G692:N692,$E$6)+AND(G692=$N$4,OR(H692="Barrage",H692="16mi",H692="8vi",H692="4ti",H692="32mi",H692="Semifinali",H692="Finale"))</f>
        <v>#REF!</v>
      </c>
      <c r="F692" s="58" t="str">
        <f t="shared" si="25"/>
        <v>Turno 11</v>
      </c>
      <c r="G692" s="112" t="e">
        <f>#REF!</f>
        <v>#REF!</v>
      </c>
      <c r="H692" s="67" t="s">
        <v>612</v>
      </c>
      <c r="I692" s="60">
        <v>17</v>
      </c>
      <c r="J692" s="66"/>
      <c r="K692" s="66"/>
      <c r="L692" s="66"/>
      <c r="M692" s="66"/>
      <c r="N692" s="66"/>
    </row>
    <row r="693" spans="1:14">
      <c r="A693" s="58" t="e">
        <f>MAX($A$94:A692)+COUNTIF(G693:N693,$E$74)+AND(G693=$N$72,OR(H693="Barrage",H693="16mi",H693="8vi",H693="4ti",H693="32mi",H693="Semifinali",H693="Finale"))</f>
        <v>#REF!</v>
      </c>
      <c r="B693" s="58" t="e">
        <f>MAX($B$94:B692)+COUNTIF(G693:N693,$E$57)+AND(G693=$N$55,OR(H693="Barrage",H693="16mi",H693="8vi",H693="4ti",H693="32mi",H693="Semifinali",H693="Finale"))</f>
        <v>#REF!</v>
      </c>
      <c r="C693" s="73" t="e">
        <f>MAX($C$94:C692)+COUNTIF(G693:N693,$E$40)+AND(G693=$N$38,OR(H693="Barrage",H693="16mi",H693="8vi",H693="4ti",H693="32mi",H693="Semifinali",H693="Finale"))</f>
        <v>#REF!</v>
      </c>
      <c r="D693" s="73" t="e">
        <f>MAX($D$94:D692)+COUNTIF(G693:N693,$E$23)+AND(G693=$N$21,OR(H693="Barrage",H693="16mi",H693="8vi",H693="4ti",H693="32mi",H693="Semifinali",H693="Finale"))</f>
        <v>#REF!</v>
      </c>
      <c r="E693" s="73" t="e">
        <f>MAX($E$94:E692)+COUNTIF(G693:N693,$E$6)+AND(G693=$N$4,OR(H693="Barrage",H693="16mi",H693="8vi",H693="4ti",H693="32mi",H693="Semifinali",H693="Finale"))</f>
        <v>#REF!</v>
      </c>
      <c r="F693" s="58" t="str">
        <f t="shared" si="25"/>
        <v>Turno 11</v>
      </c>
      <c r="G693" s="112" t="e">
        <f>#REF!</f>
        <v>#REF!</v>
      </c>
      <c r="H693" s="67"/>
      <c r="I693" s="60">
        <v>18</v>
      </c>
      <c r="J693" s="66"/>
      <c r="K693" s="66"/>
      <c r="L693" s="66"/>
      <c r="M693" s="66"/>
      <c r="N693" s="66"/>
    </row>
    <row r="694" spans="1:14">
      <c r="A694" s="58" t="e">
        <f>MAX($A$94:A693)+COUNTIF(G694:N694,$E$74)+AND(G694=$N$72,OR(H694="Barrage",H694="16mi",H694="8vi",H694="4ti",H694="32mi",H694="Semifinali",H694="Finale"))</f>
        <v>#REF!</v>
      </c>
      <c r="B694" s="58" t="e">
        <f>MAX($B$94:B693)+COUNTIF(G694:N694,$E$57)+AND(G694=$N$55,OR(H694="Barrage",H694="16mi",H694="8vi",H694="4ti",H694="32mi",H694="Semifinali",H694="Finale"))</f>
        <v>#REF!</v>
      </c>
      <c r="C694" s="73" t="e">
        <f>MAX($C$94:C693)+COUNTIF(G694:N694,$E$40)+AND(G694=$N$38,OR(H694="Barrage",H694="16mi",H694="8vi",H694="4ti",H694="32mi",H694="Semifinali",H694="Finale"))</f>
        <v>#REF!</v>
      </c>
      <c r="D694" s="73" t="e">
        <f>MAX($D$94:D693)+COUNTIF(G694:N694,$E$23)+AND(G694=$N$21,OR(H694="Barrage",H694="16mi",H694="8vi",H694="4ti",H694="32mi",H694="Semifinali",H694="Finale"))</f>
        <v>#REF!</v>
      </c>
      <c r="E694" s="73" t="e">
        <f>MAX($E$94:E693)+COUNTIF(G694:N694,$E$6)+AND(G694=$N$4,OR(H694="Barrage",H694="16mi",H694="8vi",H694="4ti",H694="32mi",H694="Semifinali",H694="Finale"))</f>
        <v>#REF!</v>
      </c>
      <c r="F694" s="58" t="str">
        <f t="shared" si="25"/>
        <v>Turno 11</v>
      </c>
      <c r="G694" s="71" t="e">
        <f>#REF!</f>
        <v>#REF!</v>
      </c>
      <c r="H694" s="67">
        <v>0</v>
      </c>
      <c r="I694" s="60">
        <v>19</v>
      </c>
      <c r="J694" s="66"/>
      <c r="K694" s="66"/>
      <c r="L694" s="66"/>
      <c r="M694" s="66"/>
      <c r="N694" s="66"/>
    </row>
    <row r="695" spans="1:14">
      <c r="A695" s="58" t="e">
        <f>MAX($A$94:A694)+COUNTIF(G695:N695,$E$74)+AND(G695=$N$72,OR(H695="Barrage",H695="16mi",H695="8vi",H695="4ti",H695="32mi",H695="Semifinali",H695="Finale"))</f>
        <v>#REF!</v>
      </c>
      <c r="B695" s="58" t="e">
        <f>MAX($B$94:B694)+COUNTIF(G695:N695,$E$57)+AND(G695=$N$55,OR(H695="Barrage",H695="16mi",H695="8vi",H695="4ti",H695="32mi",H695="Semifinali",H695="Finale"))</f>
        <v>#REF!</v>
      </c>
      <c r="C695" s="73" t="e">
        <f>MAX($C$94:C694)+COUNTIF(G695:N695,$E$40)+AND(G695=$N$38,OR(H695="Barrage",H695="16mi",H695="8vi",H695="4ti",H695="32mi",H695="Semifinali",H695="Finale"))</f>
        <v>#REF!</v>
      </c>
      <c r="D695" s="73" t="e">
        <f>MAX($D$94:D694)+COUNTIF(G695:N695,$E$23)+AND(G695=$N$21,OR(H695="Barrage",H695="16mi",H695="8vi",H695="4ti",H695="32mi",H695="Semifinali",H695="Finale"))</f>
        <v>#REF!</v>
      </c>
      <c r="E695" s="73" t="e">
        <f>MAX($E$94:E694)+COUNTIF(G695:N695,$E$6)+AND(G695=$N$4,OR(H695="Barrage",H695="16mi",H695="8vi",H695="4ti",H695="32mi",H695="Semifinali",H695="Finale"))</f>
        <v>#REF!</v>
      </c>
      <c r="F695" s="58" t="str">
        <f t="shared" si="25"/>
        <v>Turno 11</v>
      </c>
      <c r="G695" s="71" t="e">
        <f>#REF!</f>
        <v>#REF!</v>
      </c>
      <c r="H695" s="67">
        <v>0</v>
      </c>
      <c r="I695" s="60">
        <v>20</v>
      </c>
      <c r="J695" s="66"/>
      <c r="K695" s="66"/>
      <c r="L695" s="66"/>
      <c r="M695" s="66"/>
      <c r="N695" s="66"/>
    </row>
    <row r="696" spans="1:14">
      <c r="A696" s="58" t="e">
        <f>MAX($A$94:A695)+COUNTIF(G696:N696,$E$74)+AND(G696=$N$72,OR(H696="Barrage",H696="16mi",H696="8vi",H696="4ti",H696="32mi",H696="Semifinali",H696="Finale"))</f>
        <v>#REF!</v>
      </c>
      <c r="B696" s="58" t="e">
        <f>MAX($B$94:B695)+COUNTIF(G696:N696,$E$57)+AND(G696=$N$55,OR(H696="Barrage",H696="16mi",H696="8vi",H696="4ti",H696="32mi",H696="Semifinali",H696="Finale"))</f>
        <v>#REF!</v>
      </c>
      <c r="C696" s="73" t="e">
        <f>MAX($C$94:C695)+COUNTIF(G696:N696,$E$40)+AND(G696=$N$38,OR(H696="Barrage",H696="16mi",H696="8vi",H696="4ti",H696="32mi",H696="Semifinali",H696="Finale"))</f>
        <v>#REF!</v>
      </c>
      <c r="D696" s="73" t="e">
        <f>MAX($D$94:D695)+COUNTIF(G696:N696,$E$23)+AND(G696=$N$21,OR(H696="Barrage",H696="16mi",H696="8vi",H696="4ti",H696="32mi",H696="Semifinali",H696="Finale"))</f>
        <v>#REF!</v>
      </c>
      <c r="E696" s="73" t="e">
        <f>MAX($E$94:E695)+COUNTIF(G696:N696,$E$6)+AND(G696=$N$4,OR(H696="Barrage",H696="16mi",H696="8vi",H696="4ti",H696="32mi",H696="Semifinali",H696="Finale"))</f>
        <v>#REF!</v>
      </c>
      <c r="F696" s="58" t="str">
        <f t="shared" si="25"/>
        <v>Turno 11</v>
      </c>
      <c r="G696" s="71" t="e">
        <f>#REF!</f>
        <v>#REF!</v>
      </c>
      <c r="H696" s="67">
        <v>0</v>
      </c>
      <c r="I696" s="60">
        <v>21</v>
      </c>
      <c r="J696" s="66"/>
      <c r="K696" s="66"/>
      <c r="L696" s="66"/>
      <c r="M696" s="66"/>
      <c r="N696" s="66"/>
    </row>
    <row r="697" spans="1:14">
      <c r="A697" s="58" t="e">
        <f>MAX($A$94:A696)+COUNTIF(G697:N697,$E$74)+AND(G697=$N$72,OR(H697="Barrage",H697="16mi",H697="8vi",H697="4ti",H697="32mi",H697="Semifinali",H697="Finale"))</f>
        <v>#REF!</v>
      </c>
      <c r="B697" s="58" t="e">
        <f>MAX($B$94:B696)+COUNTIF(G697:N697,$E$57)+AND(G697=$N$55,OR(H697="Barrage",H697="16mi",H697="8vi",H697="4ti",H697="32mi",H697="Semifinali",H697="Finale"))</f>
        <v>#REF!</v>
      </c>
      <c r="C697" s="73" t="e">
        <f>MAX($C$94:C696)+COUNTIF(G697:N697,$E$40)+AND(G697=$N$38,OR(H697="Barrage",H697="16mi",H697="8vi",H697="4ti",H697="32mi",H697="Semifinali",H697="Finale"))</f>
        <v>#REF!</v>
      </c>
      <c r="D697" s="73" t="e">
        <f>MAX($D$94:D696)+COUNTIF(G697:N697,$E$23)+AND(G697=$N$21,OR(H697="Barrage",H697="16mi",H697="8vi",H697="4ti",H697="32mi",H697="Semifinali",H697="Finale"))</f>
        <v>#REF!</v>
      </c>
      <c r="E697" s="73" t="e">
        <f>MAX($E$94:E696)+COUNTIF(G697:N697,$E$6)+AND(G697=$N$4,OR(H697="Barrage",H697="16mi",H697="8vi",H697="4ti",H697="32mi",H697="Semifinali",H697="Finale"))</f>
        <v>#REF!</v>
      </c>
      <c r="F697" s="58" t="str">
        <f t="shared" si="25"/>
        <v>Turno 11</v>
      </c>
      <c r="G697" s="71" t="e">
        <f>#REF!</f>
        <v>#REF!</v>
      </c>
      <c r="H697" s="67">
        <v>0</v>
      </c>
      <c r="I697" s="60">
        <v>22</v>
      </c>
      <c r="J697" s="66"/>
      <c r="K697" s="66"/>
      <c r="L697" s="66"/>
      <c r="M697" s="66"/>
      <c r="N697" s="66"/>
    </row>
    <row r="698" spans="1:14">
      <c r="A698" s="58" t="e">
        <f>MAX($A$94:A697)+COUNTIF(G698:N698,$E$74)+AND(G698=$N$72,OR(H698="Barrage",H698="16mi",H698="8vi",H698="4ti",H698="32mi",H698="Semifinali",H698="Finale"))</f>
        <v>#REF!</v>
      </c>
      <c r="B698" s="58" t="e">
        <f>MAX($B$94:B697)+COUNTIF(G698:N698,$E$57)+AND(G698=$N$55,OR(H698="Barrage",H698="16mi",H698="8vi",H698="4ti",H698="32mi",H698="Semifinali",H698="Finale"))</f>
        <v>#REF!</v>
      </c>
      <c r="C698" s="73" t="e">
        <f>MAX($C$94:C697)+COUNTIF(G698:N698,$E$40)+AND(G698=$N$38,OR(H698="Barrage",H698="16mi",H698="8vi",H698="4ti",H698="32mi",H698="Semifinali",H698="Finale"))</f>
        <v>#REF!</v>
      </c>
      <c r="D698" s="73" t="e">
        <f>MAX($D$94:D697)+COUNTIF(G698:N698,$E$23)+AND(G698=$N$21,OR(H698="Barrage",H698="16mi",H698="8vi",H698="4ti",H698="32mi",H698="Semifinali",H698="Finale"))</f>
        <v>#REF!</v>
      </c>
      <c r="E698" s="73" t="e">
        <f>MAX($E$94:E697)+COUNTIF(G698:N698,$E$6)+AND(G698=$N$4,OR(H698="Barrage",H698="16mi",H698="8vi",H698="4ti",H698="32mi",H698="Semifinali",H698="Finale"))</f>
        <v>#REF!</v>
      </c>
      <c r="F698" s="58" t="str">
        <f t="shared" si="25"/>
        <v>Turno 11</v>
      </c>
      <c r="G698" s="71" t="e">
        <f>#REF!</f>
        <v>#REF!</v>
      </c>
      <c r="H698" s="67">
        <v>0</v>
      </c>
      <c r="I698" s="60">
        <v>23</v>
      </c>
      <c r="J698" s="66"/>
      <c r="K698" s="66"/>
      <c r="L698" s="66"/>
      <c r="M698" s="66"/>
      <c r="N698" s="66"/>
    </row>
    <row r="699" spans="1:14">
      <c r="A699" s="58" t="e">
        <f>MAX($A$94:A698)+COUNTIF(G699:N699,$E$74)+AND(G699=$N$72,OR(H699="Barrage",H699="16mi",H699="8vi",H699="4ti",H699="32mi",H699="Semifinali",H699="Finale"))</f>
        <v>#REF!</v>
      </c>
      <c r="B699" s="58" t="e">
        <f>MAX($B$94:B698)+COUNTIF(G699:N699,$E$57)+AND(G699=$N$55,OR(H699="Barrage",H699="16mi",H699="8vi",H699="4ti",H699="32mi",H699="Semifinali",H699="Finale"))</f>
        <v>#REF!</v>
      </c>
      <c r="C699" s="73" t="e">
        <f>MAX($C$94:C698)+COUNTIF(G699:N699,$E$40)+AND(G699=$N$38,OR(H699="Barrage",H699="16mi",H699="8vi",H699="4ti",H699="32mi",H699="Semifinali",H699="Finale"))</f>
        <v>#REF!</v>
      </c>
      <c r="D699" s="73" t="e">
        <f>MAX($D$94:D698)+COUNTIF(G699:N699,$E$23)+AND(G699=$N$21,OR(H699="Barrage",H699="16mi",H699="8vi",H699="4ti",H699="32mi",H699="Semifinali",H699="Finale"))</f>
        <v>#REF!</v>
      </c>
      <c r="E699" s="73" t="e">
        <f>MAX($E$94:E698)+COUNTIF(G699:N699,$E$6)+AND(G699=$N$4,OR(H699="Barrage",H699="16mi",H699="8vi",H699="4ti",H699="32mi",H699="Semifinali",H699="Finale"))</f>
        <v>#REF!</v>
      </c>
      <c r="F699" s="58" t="str">
        <f t="shared" si="25"/>
        <v>Turno 11</v>
      </c>
      <c r="G699" s="71" t="e">
        <f>#REF!</f>
        <v>#REF!</v>
      </c>
      <c r="H699" s="67">
        <v>0</v>
      </c>
      <c r="I699" s="60">
        <v>24</v>
      </c>
      <c r="J699" s="66"/>
      <c r="K699" s="66"/>
      <c r="L699" s="66"/>
      <c r="M699" s="66"/>
      <c r="N699" s="66"/>
    </row>
    <row r="700" spans="1:14">
      <c r="A700" s="58" t="e">
        <f>MAX($A$94:A699)+COUNTIF(G700:N700,$E$74)+AND(G700=$N$72,OR(H700="Barrage",H700="16mi",H700="8vi",H700="4ti",H700="32mi",H700="Semifinali",H700="Finale"))</f>
        <v>#REF!</v>
      </c>
      <c r="B700" s="58" t="e">
        <f>MAX($B$94:B699)+COUNTIF(G700:N700,$E$57)+AND(G700=$N$55,OR(H700="Barrage",H700="16mi",H700="8vi",H700="4ti",H700="32mi",H700="Semifinali",H700="Finale"))</f>
        <v>#REF!</v>
      </c>
      <c r="C700" s="73" t="e">
        <f>MAX($C$94:C699)+COUNTIF(G700:N700,$E$40)+AND(G700=$N$38,OR(H700="Barrage",H700="16mi",H700="8vi",H700="4ti",H700="32mi",H700="Semifinali",H700="Finale"))</f>
        <v>#REF!</v>
      </c>
      <c r="D700" s="73" t="e">
        <f>MAX($D$94:D699)+COUNTIF(G700:N700,$E$23)+AND(G700=$N$21,OR(H700="Barrage",H700="16mi",H700="8vi",H700="4ti",H700="32mi",H700="Semifinali",H700="Finale"))</f>
        <v>#REF!</v>
      </c>
      <c r="E700" s="73" t="e">
        <f>MAX($E$94:E699)+COUNTIF(G700:N700,$E$6)+AND(G700=$N$4,OR(H700="Barrage",H700="16mi",H700="8vi",H700="4ti",H700="32mi",H700="Semifinali",H700="Finale"))</f>
        <v>#REF!</v>
      </c>
      <c r="F700" s="58" t="str">
        <f t="shared" si="25"/>
        <v>Turno 11</v>
      </c>
      <c r="G700" s="71" t="e">
        <f>#REF!</f>
        <v>#REF!</v>
      </c>
      <c r="H700" s="67">
        <v>0</v>
      </c>
      <c r="I700" s="60">
        <v>25</v>
      </c>
      <c r="J700" s="66"/>
      <c r="K700" s="66"/>
      <c r="L700" s="66"/>
      <c r="M700" s="66"/>
      <c r="N700" s="66"/>
    </row>
    <row r="701" spans="1:14">
      <c r="A701" s="58" t="e">
        <f>MAX($A$94:A700)+COUNTIF(G701:N701,$E$74)+AND(G701=$N$72,OR(H701="Barrage",H701="16mi",H701="8vi",H701="4ti",H701="32mi",H701="Semifinali",H701="Finale"))</f>
        <v>#REF!</v>
      </c>
      <c r="B701" s="58" t="e">
        <f>MAX($B$94:B700)+COUNTIF(G701:N701,$E$57)+AND(G701=$N$55,OR(H701="Barrage",H701="16mi",H701="8vi",H701="4ti",H701="32mi",H701="Semifinali",H701="Finale"))</f>
        <v>#REF!</v>
      </c>
      <c r="C701" s="73" t="e">
        <f>MAX($C$94:C700)+COUNTIF(G701:N701,$E$40)+AND(G701=$N$38,OR(H701="Barrage",H701="16mi",H701="8vi",H701="4ti",H701="32mi",H701="Semifinali",H701="Finale"))</f>
        <v>#REF!</v>
      </c>
      <c r="D701" s="73" t="e">
        <f>MAX($D$94:D700)+COUNTIF(G701:N701,$E$23)+AND(G701=$N$21,OR(H701="Barrage",H701="16mi",H701="8vi",H701="4ti",H701="32mi",H701="Semifinali",H701="Finale"))</f>
        <v>#REF!</v>
      </c>
      <c r="E701" s="73" t="e">
        <f>MAX($E$94:E700)+COUNTIF(G701:N701,$E$6)+AND(G701=$N$4,OR(H701="Barrage",H701="16mi",H701="8vi",H701="4ti",H701="32mi",H701="Semifinali",H701="Finale"))</f>
        <v>#REF!</v>
      </c>
      <c r="F701" s="58" t="str">
        <f t="shared" si="25"/>
        <v>Turno 11</v>
      </c>
      <c r="G701" s="71" t="e">
        <f>#REF!</f>
        <v>#REF!</v>
      </c>
      <c r="H701" s="67">
        <v>0</v>
      </c>
      <c r="I701" s="60">
        <v>26</v>
      </c>
      <c r="J701" s="66"/>
      <c r="K701" s="66"/>
      <c r="L701" s="66"/>
      <c r="M701" s="66"/>
      <c r="N701" s="66"/>
    </row>
    <row r="702" spans="1:14">
      <c r="A702" s="58" t="e">
        <f>MAX($A$94:A701)+COUNTIF(G702:N702,$E$74)+AND(G702=$N$72,OR(H702="Barrage",H702="16mi",H702="8vi",H702="4ti",H702="32mi",H702="Semifinali",H702="Finale"))</f>
        <v>#REF!</v>
      </c>
      <c r="B702" s="58" t="e">
        <f>MAX($B$94:B701)+COUNTIF(G702:N702,$E$57)+AND(G702=$N$55,OR(H702="Barrage",H702="16mi",H702="8vi",H702="4ti",H702="32mi",H702="Semifinali",H702="Finale"))</f>
        <v>#REF!</v>
      </c>
      <c r="C702" s="73" t="e">
        <f>MAX($C$94:C701)+COUNTIF(G702:N702,$E$40)+AND(G702=$N$38,OR(H702="Barrage",H702="16mi",H702="8vi",H702="4ti",H702="32mi",H702="Semifinali",H702="Finale"))</f>
        <v>#REF!</v>
      </c>
      <c r="D702" s="73" t="e">
        <f>MAX($D$94:D701)+COUNTIF(G702:N702,$E$23)+AND(G702=$N$21,OR(H702="Barrage",H702="16mi",H702="8vi",H702="4ti",H702="32mi",H702="Semifinali",H702="Finale"))</f>
        <v>#REF!</v>
      </c>
      <c r="E702" s="73" t="e">
        <f>MAX($E$94:E701)+COUNTIF(G702:N702,$E$6)+AND(G702=$N$4,OR(H702="Barrage",H702="16mi",H702="8vi",H702="4ti",H702="32mi",H702="Semifinali",H702="Finale"))</f>
        <v>#REF!</v>
      </c>
      <c r="F702" s="58" t="str">
        <f t="shared" si="25"/>
        <v>Turno 11</v>
      </c>
      <c r="G702" s="71" t="e">
        <f>#REF!</f>
        <v>#REF!</v>
      </c>
      <c r="H702" s="67">
        <v>0</v>
      </c>
      <c r="I702" s="60">
        <v>27</v>
      </c>
      <c r="J702" s="66"/>
      <c r="K702" s="66"/>
      <c r="L702" s="66"/>
      <c r="M702" s="66"/>
      <c r="N702" s="66"/>
    </row>
    <row r="703" spans="1:14">
      <c r="A703" s="58" t="e">
        <f>MAX($A$94:A702)+COUNTIF(G703:N703,$E$74)+AND(G703=$N$72,OR(H703="Barrage",H703="16mi",H703="8vi",H703="4ti",H703="32mi",H703="Semifinali",H703="Finale"))</f>
        <v>#REF!</v>
      </c>
      <c r="B703" s="58" t="e">
        <f>MAX($B$94:B702)+COUNTIF(G703:N703,$E$57)+AND(G703=$N$55,OR(H703="Barrage",H703="16mi",H703="8vi",H703="4ti",H703="32mi",H703="Semifinali",H703="Finale"))</f>
        <v>#REF!</v>
      </c>
      <c r="C703" s="73" t="e">
        <f>MAX($C$94:C702)+COUNTIF(G703:N703,$E$40)+AND(G703=$N$38,OR(H703="Barrage",H703="16mi",H703="8vi",H703="4ti",H703="32mi",H703="Semifinali",H703="Finale"))</f>
        <v>#REF!</v>
      </c>
      <c r="D703" s="73" t="e">
        <f>MAX($D$94:D702)+COUNTIF(G703:N703,$E$23)+AND(G703=$N$21,OR(H703="Barrage",H703="16mi",H703="8vi",H703="4ti",H703="32mi",H703="Semifinali",H703="Finale"))</f>
        <v>#REF!</v>
      </c>
      <c r="E703" s="73" t="e">
        <f>MAX($E$94:E702)+COUNTIF(G703:N703,$E$6)+AND(G703=$N$4,OR(H703="Barrage",H703="16mi",H703="8vi",H703="4ti",H703="32mi",H703="Semifinali",H703="Finale"))</f>
        <v>#REF!</v>
      </c>
      <c r="F703" s="58" t="str">
        <f t="shared" si="25"/>
        <v>Turno 11</v>
      </c>
      <c r="G703" s="71" t="e">
        <f>#REF!</f>
        <v>#REF!</v>
      </c>
      <c r="H703" s="67">
        <v>0</v>
      </c>
      <c r="I703" s="60">
        <v>28</v>
      </c>
      <c r="J703" s="66"/>
      <c r="K703" s="66"/>
      <c r="L703" s="66"/>
      <c r="M703" s="66"/>
      <c r="N703" s="66"/>
    </row>
    <row r="704" spans="1:14">
      <c r="A704" s="58" t="e">
        <f>MAX($A$94:A703)+COUNTIF(G704:N704,$E$74)+AND(G704=$N$72,OR(H704="Barrage",H704="16mi",H704="8vi",H704="4ti",H704="32mi",H704="Semifinali",H704="Finale"))</f>
        <v>#REF!</v>
      </c>
      <c r="B704" s="58" t="e">
        <f>MAX($B$94:B703)+COUNTIF(G704:N704,$E$57)+AND(G704=$N$55,OR(H704="Barrage",H704="16mi",H704="8vi",H704="4ti",H704="32mi",H704="Semifinali",H704="Finale"))</f>
        <v>#REF!</v>
      </c>
      <c r="C704" s="73" t="e">
        <f>MAX($C$94:C703)+COUNTIF(G704:N704,$E$40)+AND(G704=$N$38,OR(H704="Barrage",H704="16mi",H704="8vi",H704="4ti",H704="32mi",H704="Semifinali",H704="Finale"))</f>
        <v>#REF!</v>
      </c>
      <c r="D704" s="73" t="e">
        <f>MAX($D$94:D703)+COUNTIF(G704:N704,$E$23)+AND(G704=$N$21,OR(H704="Barrage",H704="16mi",H704="8vi",H704="4ti",H704="32mi",H704="Semifinali",H704="Finale"))</f>
        <v>#REF!</v>
      </c>
      <c r="E704" s="73" t="e">
        <f>MAX($E$94:E703)+COUNTIF(G704:N704,$E$6)+AND(G704=$N$4,OR(H704="Barrage",H704="16mi",H704="8vi",H704="4ti",H704="32mi",H704="Semifinali",H704="Finale"))</f>
        <v>#REF!</v>
      </c>
      <c r="F704" s="58" t="str">
        <f t="shared" si="25"/>
        <v>Turno 11</v>
      </c>
      <c r="G704" s="71" t="e">
        <f>#REF!</f>
        <v>#REF!</v>
      </c>
      <c r="H704" s="67">
        <v>0</v>
      </c>
      <c r="I704" s="60">
        <v>29</v>
      </c>
      <c r="J704" s="66"/>
      <c r="K704" s="66"/>
      <c r="L704" s="66"/>
      <c r="M704" s="66"/>
      <c r="N704" s="66"/>
    </row>
    <row r="705" spans="1:14">
      <c r="A705" s="58" t="e">
        <f>MAX($A$94:A704)+COUNTIF(G705:N705,$E$74)+AND(G705=$N$72,OR(H705="Barrage",H705="16mi",H705="8vi",H705="4ti",H705="32mi",H705="Semifinali",H705="Finale"))</f>
        <v>#REF!</v>
      </c>
      <c r="B705" s="58" t="e">
        <f>MAX($B$94:B704)+COUNTIF(G705:N705,$E$57)+AND(G705=$N$55,OR(H705="Barrage",H705="16mi",H705="8vi",H705="4ti",H705="32mi",H705="Semifinali",H705="Finale"))</f>
        <v>#REF!</v>
      </c>
      <c r="C705" s="73" t="e">
        <f>MAX($C$94:C704)+COUNTIF(G705:N705,$E$40)+AND(G705=$N$38,OR(H705="Barrage",H705="16mi",H705="8vi",H705="4ti",H705="32mi",H705="Semifinali",H705="Finale"))</f>
        <v>#REF!</v>
      </c>
      <c r="D705" s="73" t="e">
        <f>MAX($D$94:D704)+COUNTIF(G705:N705,$E$23)+AND(G705=$N$21,OR(H705="Barrage",H705="16mi",H705="8vi",H705="4ti",H705="32mi",H705="Semifinali",H705="Finale"))</f>
        <v>#REF!</v>
      </c>
      <c r="E705" s="73" t="e">
        <f>MAX($E$94:E704)+COUNTIF(G705:N705,$E$6)+AND(G705=$N$4,OR(H705="Barrage",H705="16mi",H705="8vi",H705="4ti",H705="32mi",H705="Semifinali",H705="Finale"))</f>
        <v>#REF!</v>
      </c>
      <c r="F705" s="58" t="str">
        <f t="shared" si="25"/>
        <v>Turno 11</v>
      </c>
      <c r="G705" s="71" t="e">
        <f>#REF!</f>
        <v>#REF!</v>
      </c>
      <c r="H705" s="67">
        <v>0</v>
      </c>
      <c r="I705" s="60">
        <v>30</v>
      </c>
      <c r="J705" s="66"/>
      <c r="K705" s="66"/>
      <c r="L705" s="66"/>
      <c r="M705" s="66"/>
      <c r="N705" s="66"/>
    </row>
    <row r="706" spans="1:14">
      <c r="A706" s="58" t="e">
        <f>MAX($A$94:A705)+COUNTIF(G706:N706,$E$74)+AND(G706=$N$72,OR(H706="Barrage",H706="16mi",H706="8vi",H706="4ti",H706="32mi",H706="Semifinali",H706="Finale"))</f>
        <v>#REF!</v>
      </c>
      <c r="B706" s="58" t="e">
        <f>MAX($B$94:B705)+COUNTIF(G706:N706,$E$57)+AND(G706=$N$55,OR(H706="Barrage",H706="16mi",H706="8vi",H706="4ti",H706="32mi",H706="Semifinali",H706="Finale"))</f>
        <v>#REF!</v>
      </c>
      <c r="C706" s="73" t="e">
        <f>MAX($C$94:C705)+COUNTIF(G706:N706,$E$40)+AND(G706=$N$38,OR(H706="Barrage",H706="16mi",H706="8vi",H706="4ti",H706="32mi",H706="Semifinali",H706="Finale"))</f>
        <v>#REF!</v>
      </c>
      <c r="D706" s="73" t="e">
        <f>MAX($D$94:D705)+COUNTIF(G706:N706,$E$23)+AND(G706=$N$21,OR(H706="Barrage",H706="16mi",H706="8vi",H706="4ti",H706="32mi",H706="Semifinali",H706="Finale"))</f>
        <v>#REF!</v>
      </c>
      <c r="E706" s="73" t="e">
        <f>MAX($E$94:E705)+COUNTIF(G706:N706,$E$6)+AND(G706=$N$4,OR(H706="Barrage",H706="16mi",H706="8vi",H706="4ti",H706="32mi",H706="Semifinali",H706="Finale"))</f>
        <v>#REF!</v>
      </c>
      <c r="F706" s="58" t="str">
        <f t="shared" si="25"/>
        <v>Turno 11</v>
      </c>
      <c r="G706" s="71" t="e">
        <f>#REF!</f>
        <v>#REF!</v>
      </c>
      <c r="H706" s="67">
        <v>0</v>
      </c>
      <c r="I706" s="60">
        <v>31</v>
      </c>
      <c r="J706" s="66"/>
      <c r="K706" s="66"/>
      <c r="L706" s="66"/>
      <c r="M706" s="66"/>
      <c r="N706" s="66"/>
    </row>
    <row r="707" spans="1:14">
      <c r="A707" s="58" t="e">
        <f>MAX($A$94:A706)+COUNTIF(G707:N707,$E$74)+AND(G707=$N$72,OR(H707="Barrage",H707="16mi",H707="8vi",H707="4ti",H707="32mi",H707="Semifinali",H707="Finale"))</f>
        <v>#REF!</v>
      </c>
      <c r="B707" s="58" t="e">
        <f>MAX($B$94:B706)+COUNTIF(G707:N707,$E$57)+AND(G707=$N$55,OR(H707="Barrage",H707="16mi",H707="8vi",H707="4ti",H707="32mi",H707="Semifinali",H707="Finale"))</f>
        <v>#REF!</v>
      </c>
      <c r="C707" s="73" t="e">
        <f>MAX($C$94:C706)+COUNTIF(G707:N707,$E$40)+AND(G707=$N$38,OR(H707="Barrage",H707="16mi",H707="8vi",H707="4ti",H707="32mi",H707="Semifinali",H707="Finale"))</f>
        <v>#REF!</v>
      </c>
      <c r="D707" s="73" t="e">
        <f>MAX($D$94:D706)+COUNTIF(G707:N707,$E$23)+AND(G707=$N$21,OR(H707="Barrage",H707="16mi",H707="8vi",H707="4ti",H707="32mi",H707="Semifinali",H707="Finale"))</f>
        <v>#REF!</v>
      </c>
      <c r="E707" s="73" t="e">
        <f>MAX($E$94:E706)+COUNTIF(G707:N707,$E$6)+AND(G707=$N$4,OR(H707="Barrage",H707="16mi",H707="8vi",H707="4ti",H707="32mi",H707="Semifinali",H707="Finale"))</f>
        <v>#REF!</v>
      </c>
      <c r="F707" s="58" t="str">
        <f t="shared" si="25"/>
        <v>Turno 11</v>
      </c>
      <c r="G707" s="71" t="e">
        <f>#REF!</f>
        <v>#REF!</v>
      </c>
      <c r="H707" s="67">
        <v>0</v>
      </c>
      <c r="I707" s="60">
        <v>32</v>
      </c>
      <c r="J707" s="66"/>
      <c r="K707" s="66"/>
      <c r="L707" s="66"/>
      <c r="M707" s="66"/>
      <c r="N707" s="66"/>
    </row>
    <row r="708" spans="1:14">
      <c r="A708" s="58" t="e">
        <f>MAX($A$94:A707)+COUNTIF(G708:N708,$E$74)+AND(G708=$N$72,OR(H708="Barrage",H708="16mi",H708="8vi",H708="4ti",H708="32mi",H708="Semifinali",H708="Finale"))</f>
        <v>#REF!</v>
      </c>
      <c r="B708" s="58" t="e">
        <f>MAX($B$94:B707)+COUNTIF(G708:N708,$E$57)+AND(G708=$N$55,OR(H708="Barrage",H708="16mi",H708="8vi",H708="4ti",H708="32mi",H708="Semifinali",H708="Finale"))</f>
        <v>#REF!</v>
      </c>
      <c r="C708" s="73" t="e">
        <f>MAX($C$94:C707)+COUNTIF(G708:N708,$E$40)+AND(G708=$N$38,OR(H708="Barrage",H708="16mi",H708="8vi",H708="4ti",H708="32mi",H708="Semifinali",H708="Finale"))</f>
        <v>#REF!</v>
      </c>
      <c r="D708" s="73" t="e">
        <f>MAX($D$94:D707)+COUNTIF(G708:N708,$E$23)+AND(G708=$N$21,OR(H708="Barrage",H708="16mi",H708="8vi",H708="4ti",H708="32mi",H708="Semifinali",H708="Finale"))</f>
        <v>#REF!</v>
      </c>
      <c r="E708" s="73" t="e">
        <f>MAX($E$94:E707)+COUNTIF(G708:N708,$E$6)+AND(G708=$N$4,OR(H708="Barrage",H708="16mi",H708="8vi",H708="4ti",H708="32mi",H708="Semifinali",H708="Finale"))</f>
        <v>#REF!</v>
      </c>
      <c r="F708" s="58" t="str">
        <f t="shared" si="25"/>
        <v>Turno 11</v>
      </c>
      <c r="G708" s="71" t="e">
        <f>#REF!</f>
        <v>#REF!</v>
      </c>
      <c r="H708" s="67">
        <v>0</v>
      </c>
      <c r="I708" s="60">
        <v>33</v>
      </c>
      <c r="J708" s="66"/>
      <c r="K708" s="66"/>
      <c r="L708" s="66"/>
      <c r="M708" s="66"/>
      <c r="N708" s="66"/>
    </row>
    <row r="709" spans="1:14">
      <c r="A709" s="58" t="e">
        <f>MAX($A$94:A708)+COUNTIF(G709:N709,$E$74)+AND(G709=$N$72,OR(H709="Barrage",H709="16mi",H709="8vi",H709="4ti",H709="32mi",H709="Semifinali",H709="Finale"))</f>
        <v>#REF!</v>
      </c>
      <c r="B709" s="58" t="e">
        <f>MAX($B$94:B708)+COUNTIF(G709:N709,$E$57)+AND(G709=$N$55,OR(H709="Barrage",H709="16mi",H709="8vi",H709="4ti",H709="32mi",H709="Semifinali",H709="Finale"))</f>
        <v>#REF!</v>
      </c>
      <c r="C709" s="73" t="e">
        <f>MAX($C$94:C708)+COUNTIF(G709:N709,$E$40)+AND(G709=$N$38,OR(H709="Barrage",H709="16mi",H709="8vi",H709="4ti",H709="32mi",H709="Semifinali",H709="Finale"))</f>
        <v>#REF!</v>
      </c>
      <c r="D709" s="73" t="e">
        <f>MAX($D$94:D708)+COUNTIF(G709:N709,$E$23)+AND(G709=$N$21,OR(H709="Barrage",H709="16mi",H709="8vi",H709="4ti",H709="32mi",H709="Semifinali",H709="Finale"))</f>
        <v>#REF!</v>
      </c>
      <c r="E709" s="73" t="e">
        <f>MAX($E$94:E708)+COUNTIF(G709:N709,$E$6)+AND(G709=$N$4,OR(H709="Barrage",H709="16mi",H709="8vi",H709="4ti",H709="32mi",H709="Semifinali",H709="Finale"))</f>
        <v>#REF!</v>
      </c>
      <c r="F709" s="58" t="str">
        <f t="shared" si="25"/>
        <v>Turno 11</v>
      </c>
      <c r="G709" s="71" t="e">
        <f>#REF!</f>
        <v>#REF!</v>
      </c>
      <c r="H709" s="67">
        <v>0</v>
      </c>
      <c r="I709" s="60">
        <v>34</v>
      </c>
      <c r="J709" s="66"/>
      <c r="K709" s="66"/>
      <c r="L709" s="66"/>
      <c r="M709" s="66"/>
      <c r="N709" s="66"/>
    </row>
    <row r="710" spans="1:14">
      <c r="A710" s="58" t="e">
        <f>MAX($A$94:A709)+COUNTIF(G710:N710,$E$74)+AND(G710=$N$72,OR(H710="Barrage",H710="16mi",H710="8vi",H710="4ti",H710="32mi",H710="Semifinali",H710="Finale"))</f>
        <v>#REF!</v>
      </c>
      <c r="B710" s="58" t="e">
        <f>MAX($B$94:B709)+COUNTIF(G710:N710,$E$57)+AND(G710=$N$55,OR(H710="Barrage",H710="16mi",H710="8vi",H710="4ti",H710="32mi",H710="Semifinali",H710="Finale"))</f>
        <v>#REF!</v>
      </c>
      <c r="C710" s="73" t="e">
        <f>MAX($C$94:C709)+COUNTIF(G710:N710,$E$40)+AND(G710=$N$38,OR(H710="Barrage",H710="16mi",H710="8vi",H710="4ti",H710="32mi",H710="Semifinali",H710="Finale"))</f>
        <v>#REF!</v>
      </c>
      <c r="D710" s="73" t="e">
        <f>MAX($D$94:D709)+COUNTIF(G710:N710,$E$23)+AND(G710=$N$21,OR(H710="Barrage",H710="16mi",H710="8vi",H710="4ti",H710="32mi",H710="Semifinali",H710="Finale"))</f>
        <v>#REF!</v>
      </c>
      <c r="E710" s="73" t="e">
        <f>MAX($E$94:E709)+COUNTIF(G710:N710,$E$6)+AND(G710=$N$4,OR(H710="Barrage",H710="16mi",H710="8vi",H710="4ti",H710="32mi",H710="Semifinali",H710="Finale"))</f>
        <v>#REF!</v>
      </c>
      <c r="F710" s="58" t="str">
        <f t="shared" si="25"/>
        <v>Turno 11</v>
      </c>
      <c r="G710" s="71" t="e">
        <f>#REF!</f>
        <v>#REF!</v>
      </c>
      <c r="H710" s="67">
        <v>0</v>
      </c>
      <c r="I710" s="60">
        <v>35</v>
      </c>
      <c r="J710" s="66"/>
      <c r="K710" s="66"/>
      <c r="L710" s="66"/>
      <c r="M710" s="66"/>
      <c r="N710" s="66"/>
    </row>
    <row r="711" spans="1:14">
      <c r="A711" s="58" t="e">
        <f>MAX($A$94:A710)+COUNTIF(G711:N711,$E$74)+AND(G711=$N$72,OR(H711="Barrage",H711="16mi",H711="8vi",H711="4ti",H711="32mi",H711="Semifinali",H711="Finale"))</f>
        <v>#REF!</v>
      </c>
      <c r="B711" s="58" t="e">
        <f>MAX($B$94:B710)+COUNTIF(G711:N711,$E$57)+AND(G711=$N$55,OR(H711="Barrage",H711="16mi",H711="8vi",H711="4ti",H711="32mi",H711="Semifinali",H711="Finale"))</f>
        <v>#REF!</v>
      </c>
      <c r="C711" s="73" t="e">
        <f>MAX($C$94:C710)+COUNTIF(G711:N711,$E$40)+AND(G711=$N$38,OR(H711="Barrage",H711="16mi",H711="8vi",H711="4ti",H711="32mi",H711="Semifinali",H711="Finale"))</f>
        <v>#REF!</v>
      </c>
      <c r="D711" s="73" t="e">
        <f>MAX($D$94:D710)+COUNTIF(G711:N711,$E$23)+AND(G711=$N$21,OR(H711="Barrage",H711="16mi",H711="8vi",H711="4ti",H711="32mi",H711="Semifinali",H711="Finale"))</f>
        <v>#REF!</v>
      </c>
      <c r="E711" s="73" t="e">
        <f>MAX($E$94:E710)+COUNTIF(G711:N711,$E$6)+AND(G711=$N$4,OR(H711="Barrage",H711="16mi",H711="8vi",H711="4ti",H711="32mi",H711="Semifinali",H711="Finale"))</f>
        <v>#REF!</v>
      </c>
      <c r="F711" s="58" t="str">
        <f t="shared" si="25"/>
        <v>Turno 11</v>
      </c>
      <c r="G711" s="71" t="e">
        <f>#REF!</f>
        <v>#REF!</v>
      </c>
      <c r="H711" s="67">
        <v>0</v>
      </c>
      <c r="I711" s="60">
        <v>36</v>
      </c>
      <c r="J711" s="66"/>
      <c r="K711" s="66"/>
      <c r="L711" s="66"/>
      <c r="M711" s="66"/>
      <c r="N711" s="66"/>
    </row>
    <row r="712" spans="1:14">
      <c r="A712" s="58" t="e">
        <f>MAX($A$94:A711)+COUNTIF(G712:N712,$E$74)+AND(G712=$N$72,OR(H712="Barrage",H712="16mi",H712="8vi",H712="4ti",H712="32mi",H712="Semifinali",H712="Finale"))</f>
        <v>#REF!</v>
      </c>
      <c r="B712" s="58" t="e">
        <f>MAX($B$94:B711)+COUNTIF(G712:N712,$E$57)+AND(G712=$N$55,OR(H712="Barrage",H712="16mi",H712="8vi",H712="4ti",H712="32mi",H712="Semifinali",H712="Finale"))</f>
        <v>#REF!</v>
      </c>
      <c r="C712" s="73" t="e">
        <f>MAX($C$94:C711)+COUNTIF(G712:N712,$E$40)+AND(G712=$N$38,OR(H712="Barrage",H712="16mi",H712="8vi",H712="4ti",H712="32mi",H712="Semifinali",H712="Finale"))</f>
        <v>#REF!</v>
      </c>
      <c r="D712" s="73" t="e">
        <f>MAX($D$94:D711)+COUNTIF(G712:N712,$E$23)+AND(G712=$N$21,OR(H712="Barrage",H712="16mi",H712="8vi",H712="4ti",H712="32mi",H712="Semifinali",H712="Finale"))</f>
        <v>#REF!</v>
      </c>
      <c r="E712" s="73" t="e">
        <f>MAX($E$94:E711)+COUNTIF(G712:N712,$E$6)+AND(G712=$N$4,OR(H712="Barrage",H712="16mi",H712="8vi",H712="4ti",H712="32mi",H712="Semifinali",H712="Finale"))</f>
        <v>#REF!</v>
      </c>
      <c r="F712" s="58" t="str">
        <f t="shared" si="25"/>
        <v>Turno 11</v>
      </c>
      <c r="G712" s="71" t="e">
        <f>#REF!</f>
        <v>#REF!</v>
      </c>
      <c r="H712" s="67">
        <v>0</v>
      </c>
      <c r="I712" s="60">
        <v>37</v>
      </c>
      <c r="J712" s="66"/>
      <c r="K712" s="66"/>
      <c r="L712" s="66"/>
      <c r="M712" s="66"/>
      <c r="N712" s="66"/>
    </row>
    <row r="713" spans="1:14">
      <c r="A713" s="58" t="e">
        <f>MAX($A$94:A712)+COUNTIF(G713:N713,$E$74)+AND(G713=$N$72,OR(H713="Barrage",H713="16mi",H713="8vi",H713="4ti",H713="32mi",H713="Semifinali",H713="Finale"))</f>
        <v>#REF!</v>
      </c>
      <c r="B713" s="58" t="e">
        <f>MAX($B$94:B712)+COUNTIF(G713:N713,$E$57)+AND(G713=$N$55,OR(H713="Barrage",H713="16mi",H713="8vi",H713="4ti",H713="32mi",H713="Semifinali",H713="Finale"))</f>
        <v>#REF!</v>
      </c>
      <c r="C713" s="73" t="e">
        <f>MAX($C$94:C712)+COUNTIF(G713:N713,$E$40)+AND(G713=$N$38,OR(H713="Barrage",H713="16mi",H713="8vi",H713="4ti",H713="32mi",H713="Semifinali",H713="Finale"))</f>
        <v>#REF!</v>
      </c>
      <c r="D713" s="73" t="e">
        <f>MAX($D$94:D712)+COUNTIF(G713:N713,$E$23)+AND(G713=$N$21,OR(H713="Barrage",H713="16mi",H713="8vi",H713="4ti",H713="32mi",H713="Semifinali",H713="Finale"))</f>
        <v>#REF!</v>
      </c>
      <c r="E713" s="73" t="e">
        <f>MAX($E$94:E712)+COUNTIF(G713:N713,$E$6)+AND(G713=$N$4,OR(H713="Barrage",H713="16mi",H713="8vi",H713="4ti",H713="32mi",H713="Semifinali",H713="Finale"))</f>
        <v>#REF!</v>
      </c>
      <c r="F713" s="58" t="str">
        <f t="shared" si="25"/>
        <v>Turno 11</v>
      </c>
      <c r="G713" s="71" t="e">
        <f>#REF!</f>
        <v>#REF!</v>
      </c>
      <c r="H713" s="67">
        <v>0</v>
      </c>
      <c r="I713" s="60">
        <v>38</v>
      </c>
      <c r="J713" s="66"/>
      <c r="K713" s="66"/>
      <c r="L713" s="66"/>
      <c r="M713" s="66"/>
      <c r="N713" s="66"/>
    </row>
    <row r="714" spans="1:14">
      <c r="A714" s="58" t="e">
        <f>MAX($A$94:A713)+COUNTIF(G714:N714,$E$74)+AND(G714=$N$72,OR(H714="Barrage",H714="16mi",H714="8vi",H714="4ti",H714="32mi",H714="Semifinali",H714="Finale"))</f>
        <v>#REF!</v>
      </c>
      <c r="B714" s="58" t="e">
        <f>MAX($B$94:B713)+COUNTIF(G714:N714,$E$57)+AND(G714=$N$55,OR(H714="Barrage",H714="16mi",H714="8vi",H714="4ti",H714="32mi",H714="Semifinali",H714="Finale"))</f>
        <v>#REF!</v>
      </c>
      <c r="C714" s="73" t="e">
        <f>MAX($C$94:C713)+COUNTIF(G714:N714,$E$40)+AND(G714=$N$38,OR(H714="Barrage",H714="16mi",H714="8vi",H714="4ti",H714="32mi",H714="Semifinali",H714="Finale"))</f>
        <v>#REF!</v>
      </c>
      <c r="D714" s="73" t="e">
        <f>MAX($D$94:D713)+COUNTIF(G714:N714,$E$23)+AND(G714=$N$21,OR(H714="Barrage",H714="16mi",H714="8vi",H714="4ti",H714="32mi",H714="Semifinali",H714="Finale"))</f>
        <v>#REF!</v>
      </c>
      <c r="E714" s="73" t="e">
        <f>MAX($E$94:E713)+COUNTIF(G714:N714,$E$6)+AND(G714=$N$4,OR(H714="Barrage",H714="16mi",H714="8vi",H714="4ti",H714="32mi",H714="Semifinali",H714="Finale"))</f>
        <v>#REF!</v>
      </c>
      <c r="F714" s="58" t="str">
        <f t="shared" si="25"/>
        <v>Turno 11</v>
      </c>
      <c r="G714" s="71" t="e">
        <f>#REF!</f>
        <v>#REF!</v>
      </c>
      <c r="H714" s="67">
        <v>0</v>
      </c>
      <c r="I714" s="60">
        <v>39</v>
      </c>
      <c r="J714" s="66"/>
      <c r="K714" s="66"/>
      <c r="L714" s="66"/>
      <c r="M714" s="66"/>
      <c r="N714" s="66"/>
    </row>
    <row r="715" spans="1:14">
      <c r="A715" s="58" t="e">
        <f>MAX($A$94:A714)+COUNTIF(G715:N715,$E$74)+AND(G715=$N$72,OR(H715="Barrage",H715="16mi",H715="8vi",H715="4ti",H715="32mi",H715="Semifinali",H715="Finale"))</f>
        <v>#REF!</v>
      </c>
      <c r="B715" s="58" t="e">
        <f>MAX($B$94:B714)+COUNTIF(G715:N715,$E$57)+AND(G715=$N$55,OR(H715="Barrage",H715="16mi",H715="8vi",H715="4ti",H715="32mi",H715="Semifinali",H715="Finale"))</f>
        <v>#REF!</v>
      </c>
      <c r="C715" s="73" t="e">
        <f>MAX($C$94:C714)+COUNTIF(G715:N715,$E$40)+AND(G715=$N$38,OR(H715="Barrage",H715="16mi",H715="8vi",H715="4ti",H715="32mi",H715="Semifinali",H715="Finale"))</f>
        <v>#REF!</v>
      </c>
      <c r="D715" s="73" t="e">
        <f>MAX($D$94:D714)+COUNTIF(G715:N715,$E$23)+AND(G715=$N$21,OR(H715="Barrage",H715="16mi",H715="8vi",H715="4ti",H715="32mi",H715="Semifinali",H715="Finale"))</f>
        <v>#REF!</v>
      </c>
      <c r="E715" s="73" t="e">
        <f>MAX($E$94:E714)+COUNTIF(G715:N715,$E$6)+AND(G715=$N$4,OR(H715="Barrage",H715="16mi",H715="8vi",H715="4ti",H715="32mi",H715="Semifinali",H715="Finale"))</f>
        <v>#REF!</v>
      </c>
      <c r="F715" s="58" t="str">
        <f t="shared" si="25"/>
        <v>Turno 11</v>
      </c>
      <c r="G715" s="63" t="e">
        <f>#REF!</f>
        <v>#REF!</v>
      </c>
      <c r="H715" s="67" t="s">
        <v>52</v>
      </c>
      <c r="I715" s="60">
        <v>40</v>
      </c>
      <c r="J715" s="66"/>
      <c r="K715" s="66"/>
      <c r="L715" s="66"/>
      <c r="M715" s="66"/>
      <c r="N715" s="66"/>
    </row>
    <row r="716" spans="1:14">
      <c r="A716" s="58" t="e">
        <f>MAX($A$94:A715)+COUNTIF(G716:N716,$E$74)+AND(G716=$N$72,OR(H716="Barrage",H716="16mi",H716="8vi",H716="4ti",H716="32mi",H716="Semifinali",H716="Finale"))</f>
        <v>#REF!</v>
      </c>
      <c r="B716" s="58" t="e">
        <f>MAX($B$94:B715)+COUNTIF(G716:N716,$E$57)+AND(G716=$N$55,OR(H716="Barrage",H716="16mi",H716="8vi",H716="4ti",H716="32mi",H716="Semifinali",H716="Finale"))</f>
        <v>#REF!</v>
      </c>
      <c r="C716" s="73" t="e">
        <f>MAX($C$94:C715)+COUNTIF(G716:N716,$E$40)+AND(G716=$N$38,OR(H716="Barrage",H716="16mi",H716="8vi",H716="4ti",H716="32mi",H716="Semifinali",H716="Finale"))</f>
        <v>#REF!</v>
      </c>
      <c r="D716" s="73" t="e">
        <f>MAX($D$94:D715)+COUNTIF(G716:N716,$E$23)+AND(G716=$N$21,OR(H716="Barrage",H716="16mi",H716="8vi",H716="4ti",H716="32mi",H716="Semifinali",H716="Finale"))</f>
        <v>#REF!</v>
      </c>
      <c r="E716" s="73" t="e">
        <f>MAX($E$94:E715)+COUNTIF(G716:N716,$E$6)+AND(G716=$N$4,OR(H716="Barrage",H716="16mi",H716="8vi",H716="4ti",H716="32mi",H716="Semifinali",H716="Finale"))</f>
        <v>#REF!</v>
      </c>
      <c r="F716" s="58" t="str">
        <f t="shared" si="25"/>
        <v>Turno 11</v>
      </c>
      <c r="G716" s="71" t="e">
        <f>#REF!</f>
        <v>#REF!</v>
      </c>
      <c r="H716" s="67">
        <v>0</v>
      </c>
      <c r="I716" s="60">
        <v>41</v>
      </c>
      <c r="J716" s="66"/>
      <c r="K716" s="66"/>
      <c r="L716" s="66"/>
      <c r="M716" s="66"/>
      <c r="N716" s="66"/>
    </row>
    <row r="717" spans="1:14">
      <c r="A717" s="58" t="e">
        <f>MAX($A$94:A716)+COUNTIF(G717:N717,$E$74)+AND(G717=$N$72,OR(H717="Barrage",H717="16mi",H717="8vi",H717="4ti",H717="32mi",H717="Semifinali",H717="Finale"))</f>
        <v>#REF!</v>
      </c>
      <c r="B717" s="58" t="e">
        <f>MAX($B$94:B716)+COUNTIF(G717:N717,$E$57)+AND(G717=$N$55,OR(H717="Barrage",H717="16mi",H717="8vi",H717="4ti",H717="32mi",H717="Semifinali",H717="Finale"))</f>
        <v>#REF!</v>
      </c>
      <c r="C717" s="73" t="e">
        <f>MAX($C$94:C716)+COUNTIF(G717:N717,$E$40)+AND(G717=$N$38,OR(H717="Barrage",H717="16mi",H717="8vi",H717="4ti",H717="32mi",H717="Semifinali",H717="Finale"))</f>
        <v>#REF!</v>
      </c>
      <c r="D717" s="73" t="e">
        <f>MAX($D$94:D716)+COUNTIF(G717:N717,$E$23)+AND(G717=$N$21,OR(H717="Barrage",H717="16mi",H717="8vi",H717="4ti",H717="32mi",H717="Semifinali",H717="Finale"))</f>
        <v>#REF!</v>
      </c>
      <c r="E717" s="73" t="e">
        <f>MAX($E$94:E716)+COUNTIF(G717:N717,$E$6)+AND(G717=$N$4,OR(H717="Barrage",H717="16mi",H717="8vi",H717="4ti",H717="32mi",H717="Semifinali",H717="Finale"))</f>
        <v>#REF!</v>
      </c>
      <c r="F717" s="58" t="str">
        <f t="shared" si="25"/>
        <v>Turno 11</v>
      </c>
      <c r="G717" s="71" t="e">
        <f>#REF!</f>
        <v>#REF!</v>
      </c>
      <c r="H717" s="67">
        <v>0</v>
      </c>
      <c r="I717" s="60">
        <v>42</v>
      </c>
      <c r="J717" s="66"/>
      <c r="K717" s="66"/>
      <c r="L717" s="66"/>
      <c r="M717" s="66"/>
      <c r="N717" s="66"/>
    </row>
    <row r="718" spans="1:14">
      <c r="A718" s="58" t="e">
        <f>MAX($A$94:A717)+COUNTIF(G718:N718,$E$74)+AND(G718=$N$72,OR(H718="Barrage",H718="16mi",H718="8vi",H718="4ti",H718="32mi",H718="Semifinali",H718="Finale"))</f>
        <v>#REF!</v>
      </c>
      <c r="B718" s="58" t="e">
        <f>MAX($B$94:B717)+COUNTIF(G718:N718,$E$57)+AND(G718=$N$55,OR(H718="Barrage",H718="16mi",H718="8vi",H718="4ti",H718="32mi",H718="Semifinali",H718="Finale"))</f>
        <v>#REF!</v>
      </c>
      <c r="C718" s="73" t="e">
        <f>MAX($C$94:C717)+COUNTIF(G718:N718,$E$40)+AND(G718=$N$38,OR(H718="Barrage",H718="16mi",H718="8vi",H718="4ti",H718="32mi",H718="Semifinali",H718="Finale"))</f>
        <v>#REF!</v>
      </c>
      <c r="D718" s="73" t="e">
        <f>MAX($D$94:D717)+COUNTIF(G718:N718,$E$23)+AND(G718=$N$21,OR(H718="Barrage",H718="16mi",H718="8vi",H718="4ti",H718="32mi",H718="Semifinali",H718="Finale"))</f>
        <v>#REF!</v>
      </c>
      <c r="E718" s="73" t="e">
        <f>MAX($E$94:E717)+COUNTIF(G718:N718,$E$6)+AND(G718=$N$4,OR(H718="Barrage",H718="16mi",H718="8vi",H718="4ti",H718="32mi",H718="Semifinali",H718="Finale"))</f>
        <v>#REF!</v>
      </c>
      <c r="F718" s="58" t="str">
        <f t="shared" si="25"/>
        <v>Turno 11</v>
      </c>
      <c r="G718" s="71" t="e">
        <f>#REF!</f>
        <v>#REF!</v>
      </c>
      <c r="H718" s="67">
        <v>0</v>
      </c>
      <c r="I718" s="60">
        <v>43</v>
      </c>
      <c r="J718" s="66"/>
      <c r="K718" s="66"/>
      <c r="L718" s="66"/>
      <c r="M718" s="66"/>
      <c r="N718" s="66"/>
    </row>
    <row r="719" spans="1:14">
      <c r="A719" s="58" t="e">
        <f>MAX($A$94:A718)+COUNTIF(G719:N719,$E$74)+AND(G719=$N$72,OR(H719="Barrage",H719="16mi",H719="8vi",H719="4ti",H719="32mi",H719="Semifinali",H719="Finale"))</f>
        <v>#REF!</v>
      </c>
      <c r="B719" s="58" t="e">
        <f>MAX($B$94:B718)+COUNTIF(G719:N719,$E$57)+AND(G719=$N$55,OR(H719="Barrage",H719="16mi",H719="8vi",H719="4ti",H719="32mi",H719="Semifinali",H719="Finale"))</f>
        <v>#REF!</v>
      </c>
      <c r="C719" s="73" t="e">
        <f>MAX($C$94:C718)+COUNTIF(G719:N719,$E$40)+AND(G719=$N$38,OR(H719="Barrage",H719="16mi",H719="8vi",H719="4ti",H719="32mi",H719="Semifinali",H719="Finale"))</f>
        <v>#REF!</v>
      </c>
      <c r="D719" s="73" t="e">
        <f>MAX($D$94:D718)+COUNTIF(G719:N719,$E$23)+AND(G719=$N$21,OR(H719="Barrage",H719="16mi",H719="8vi",H719="4ti",H719="32mi",H719="Semifinali",H719="Finale"))</f>
        <v>#REF!</v>
      </c>
      <c r="E719" s="73" t="e">
        <f>MAX($E$94:E718)+COUNTIF(G719:N719,$E$6)+AND(G719=$N$4,OR(H719="Barrage",H719="16mi",H719="8vi",H719="4ti",H719="32mi",H719="Semifinali",H719="Finale"))</f>
        <v>#REF!</v>
      </c>
      <c r="F719" s="58" t="str">
        <f t="shared" si="25"/>
        <v>Turno 11</v>
      </c>
      <c r="G719" s="71" t="e">
        <f>#REF!</f>
        <v>#REF!</v>
      </c>
      <c r="H719" s="67">
        <v>0</v>
      </c>
      <c r="I719" s="60">
        <v>44</v>
      </c>
      <c r="J719" s="66"/>
      <c r="K719" s="66"/>
      <c r="L719" s="66"/>
      <c r="M719" s="66"/>
      <c r="N719" s="66"/>
    </row>
    <row r="720" spans="1:14">
      <c r="A720" s="58" t="e">
        <f>MAX($A$94:A719)+COUNTIF(G720:N720,$E$74)+AND(G720=$N$72,OR(H720="Barrage",H720="16mi",H720="8vi",H720="4ti",H720="32mi",H720="Semifinali",H720="Finale"))</f>
        <v>#REF!</v>
      </c>
      <c r="B720" s="58" t="e">
        <f>MAX($B$94:B719)+COUNTIF(G720:N720,$E$57)+AND(G720=$N$55,OR(H720="Barrage",H720="16mi",H720="8vi",H720="4ti",H720="32mi",H720="Semifinali",H720="Finale"))</f>
        <v>#REF!</v>
      </c>
      <c r="C720" s="73" t="e">
        <f>MAX($C$94:C719)+COUNTIF(G720:N720,$E$40)+AND(G720=$N$38,OR(H720="Barrage",H720="16mi",H720="8vi",H720="4ti",H720="32mi",H720="Semifinali",H720="Finale"))</f>
        <v>#REF!</v>
      </c>
      <c r="D720" s="73" t="e">
        <f>MAX($D$94:D719)+COUNTIF(G720:N720,$E$23)+AND(G720=$N$21,OR(H720="Barrage",H720="16mi",H720="8vi",H720="4ti",H720="32mi",H720="Semifinali",H720="Finale"))</f>
        <v>#REF!</v>
      </c>
      <c r="E720" s="73" t="e">
        <f>MAX($E$94:E719)+COUNTIF(G720:N720,$E$6)+AND(G720=$N$4,OR(H720="Barrage",H720="16mi",H720="8vi",H720="4ti",H720="32mi",H720="Semifinali",H720="Finale"))</f>
        <v>#REF!</v>
      </c>
      <c r="F720" s="58" t="str">
        <f t="shared" si="25"/>
        <v>Turno 11</v>
      </c>
      <c r="G720" s="71" t="e">
        <f>#REF!</f>
        <v>#REF!</v>
      </c>
      <c r="H720" s="67">
        <v>0</v>
      </c>
      <c r="I720" s="60">
        <v>45</v>
      </c>
      <c r="J720" s="66"/>
      <c r="K720" s="66"/>
      <c r="L720" s="66"/>
      <c r="M720" s="66"/>
      <c r="N720" s="66"/>
    </row>
    <row r="721" spans="1:14">
      <c r="A721" s="58" t="e">
        <f>MAX($A$94:A720)+COUNTIF(G721:N721,$E$74)+AND(G721=$N$72,OR(H721="Barrage",H721="16mi",H721="8vi",H721="4ti",H721="32mi",H721="Semifinali",H721="Finale"))</f>
        <v>#REF!</v>
      </c>
      <c r="B721" s="58" t="e">
        <f>MAX($B$94:B720)+COUNTIF(G721:N721,$E$57)+AND(G721=$N$55,OR(H721="Barrage",H721="16mi",H721="8vi",H721="4ti",H721="32mi",H721="Semifinali",H721="Finale"))</f>
        <v>#REF!</v>
      </c>
      <c r="C721" s="73" t="e">
        <f>MAX($C$94:C720)+COUNTIF(G721:N721,$E$40)+AND(G721=$N$38,OR(H721="Barrage",H721="16mi",H721="8vi",H721="4ti",H721="32mi",H721="Semifinali",H721="Finale"))</f>
        <v>#REF!</v>
      </c>
      <c r="D721" s="73" t="e">
        <f>MAX($D$94:D720)+COUNTIF(G721:N721,$E$23)+AND(G721=$N$21,OR(H721="Barrage",H721="16mi",H721="8vi",H721="4ti",H721="32mi",H721="Semifinali",H721="Finale"))</f>
        <v>#REF!</v>
      </c>
      <c r="E721" s="73" t="e">
        <f>MAX($E$94:E720)+COUNTIF(G721:N721,$E$6)+AND(G721=$N$4,OR(H721="Barrage",H721="16mi",H721="8vi",H721="4ti",H721="32mi",H721="Semifinali",H721="Finale"))</f>
        <v>#REF!</v>
      </c>
      <c r="F721" s="58" t="str">
        <f t="shared" si="25"/>
        <v>Turno 11</v>
      </c>
      <c r="G721" s="71" t="e">
        <f>#REF!</f>
        <v>#REF!</v>
      </c>
      <c r="H721" s="67">
        <v>0</v>
      </c>
      <c r="I721" s="60">
        <v>46</v>
      </c>
      <c r="J721" s="66"/>
      <c r="K721" s="66"/>
      <c r="L721" s="66"/>
      <c r="M721" s="66"/>
      <c r="N721" s="66"/>
    </row>
    <row r="722" spans="1:14">
      <c r="A722" s="58" t="e">
        <f>MAX($A$94:A721)+COUNTIF(G722:N722,$E$74)+AND(G722=$N$72,OR(H722="Barrage",H722="16mi",H722="8vi",H722="4ti",H722="32mi",H722="Semifinali",H722="Finale"))</f>
        <v>#REF!</v>
      </c>
      <c r="B722" s="58" t="e">
        <f>MAX($B$94:B721)+COUNTIF(G722:N722,$E$57)+AND(G722=$N$55,OR(H722="Barrage",H722="16mi",H722="8vi",H722="4ti",H722="32mi",H722="Semifinali",H722="Finale"))</f>
        <v>#REF!</v>
      </c>
      <c r="C722" s="73" t="e">
        <f>MAX($C$94:C721)+COUNTIF(G722:N722,$E$40)+AND(G722=$N$38,OR(H722="Barrage",H722="16mi",H722="8vi",H722="4ti",H722="32mi",H722="Semifinali",H722="Finale"))</f>
        <v>#REF!</v>
      </c>
      <c r="D722" s="73" t="e">
        <f>MAX($D$94:D721)+COUNTIF(G722:N722,$E$23)+AND(G722=$N$21,OR(H722="Barrage",H722="16mi",H722="8vi",H722="4ti",H722="32mi",H722="Semifinali",H722="Finale"))</f>
        <v>#REF!</v>
      </c>
      <c r="E722" s="73" t="e">
        <f>MAX($E$94:E721)+COUNTIF(G722:N722,$E$6)+AND(G722=$N$4,OR(H722="Barrage",H722="16mi",H722="8vi",H722="4ti",H722="32mi",H722="Semifinali",H722="Finale"))</f>
        <v>#REF!</v>
      </c>
      <c r="F722" s="58" t="str">
        <f t="shared" si="25"/>
        <v>Turno 11</v>
      </c>
      <c r="G722" s="71" t="e">
        <f>#REF!</f>
        <v>#REF!</v>
      </c>
      <c r="H722" s="67">
        <v>0</v>
      </c>
      <c r="I722" s="60">
        <v>47</v>
      </c>
      <c r="J722" s="66"/>
      <c r="K722" s="66"/>
      <c r="L722" s="66"/>
      <c r="M722" s="66"/>
      <c r="N722" s="66"/>
    </row>
    <row r="723" spans="1:14">
      <c r="A723" s="58" t="e">
        <f>MAX($A$94:A722)+COUNTIF(G723:N723,$E$74)+AND(G723=$N$72,OR(H723="Barrage",H723="16mi",H723="8vi",H723="4ti",H723="32mi",H723="Semifinali",H723="Finale"))</f>
        <v>#REF!</v>
      </c>
      <c r="B723" s="58" t="e">
        <f>MAX($B$94:B722)+COUNTIF(G723:N723,$E$57)+AND(G723=$N$55,OR(H723="Barrage",H723="16mi",H723="8vi",H723="4ti",H723="32mi",H723="Semifinali",H723="Finale"))</f>
        <v>#REF!</v>
      </c>
      <c r="C723" s="73" t="e">
        <f>MAX($C$94:C722)+COUNTIF(G723:N723,$E$40)+AND(G723=$N$38,OR(H723="Barrage",H723="16mi",H723="8vi",H723="4ti",H723="32mi",H723="Semifinali",H723="Finale"))</f>
        <v>#REF!</v>
      </c>
      <c r="D723" s="73" t="e">
        <f>MAX($D$94:D722)+COUNTIF(G723:N723,$E$23)+AND(G723=$N$21,OR(H723="Barrage",H723="16mi",H723="8vi",H723="4ti",H723="32mi",H723="Semifinali",H723="Finale"))</f>
        <v>#REF!</v>
      </c>
      <c r="E723" s="73" t="e">
        <f>MAX($E$94:E722)+COUNTIF(G723:N723,$E$6)+AND(G723=$N$4,OR(H723="Barrage",H723="16mi",H723="8vi",H723="4ti",H723="32mi",H723="Semifinali",H723="Finale"))</f>
        <v>#REF!</v>
      </c>
      <c r="F723" s="58" t="str">
        <f t="shared" si="25"/>
        <v>Turno 11</v>
      </c>
      <c r="G723" s="71" t="e">
        <f>#REF!</f>
        <v>#REF!</v>
      </c>
      <c r="H723" s="67">
        <v>0</v>
      </c>
      <c r="I723" s="60">
        <v>48</v>
      </c>
      <c r="J723" s="66"/>
      <c r="K723" s="66"/>
      <c r="L723" s="66"/>
      <c r="M723" s="66"/>
      <c r="N723" s="66"/>
    </row>
    <row r="724" spans="1:14">
      <c r="A724" s="58" t="e">
        <f>MAX($A$94:A723)+COUNTIF(G724:N724,$E$74)+AND(G724=$N$72,OR(H724="Barrage",H724="16mi",H724="8vi",H724="4ti",H724="32mi",H724="Semifinali",H724="Finale"))</f>
        <v>#REF!</v>
      </c>
      <c r="B724" s="58" t="e">
        <f>MAX($B$94:B723)+COUNTIF(G724:N724,$E$57)+AND(G724=$N$55,OR(H724="Barrage",H724="16mi",H724="8vi",H724="4ti",H724="32mi",H724="Semifinali",H724="Finale"))</f>
        <v>#REF!</v>
      </c>
      <c r="C724" s="73" t="e">
        <f>MAX($C$94:C723)+COUNTIF(G724:N724,$E$40)+AND(G724=$N$38,OR(H724="Barrage",H724="16mi",H724="8vi",H724="4ti",H724="32mi",H724="Semifinali",H724="Finale"))</f>
        <v>#REF!</v>
      </c>
      <c r="D724" s="73" t="e">
        <f>MAX($D$94:D723)+COUNTIF(G724:N724,$E$23)+AND(G724=$N$21,OR(H724="Barrage",H724="16mi",H724="8vi",H724="4ti",H724="32mi",H724="Semifinali",H724="Finale"))</f>
        <v>#REF!</v>
      </c>
      <c r="E724" s="73" t="e">
        <f>MAX($E$94:E723)+COUNTIF(G724:N724,$E$6)+AND(G724=$N$4,OR(H724="Barrage",H724="16mi",H724="8vi",H724="4ti",H724="32mi",H724="Semifinali",H724="Finale"))</f>
        <v>#REF!</v>
      </c>
      <c r="F724" s="58" t="str">
        <f t="shared" si="25"/>
        <v>Turno 11</v>
      </c>
      <c r="G724" s="71" t="e">
        <f>#REF!</f>
        <v>#REF!</v>
      </c>
      <c r="H724" s="67">
        <v>0</v>
      </c>
      <c r="I724" s="60">
        <v>49</v>
      </c>
      <c r="J724" s="66"/>
      <c r="K724" s="66"/>
      <c r="L724" s="66"/>
      <c r="M724" s="66"/>
      <c r="N724" s="66"/>
    </row>
    <row r="725" spans="1:14">
      <c r="A725" s="58" t="e">
        <f>MAX($A$94:A724)+COUNTIF(G725:N725,$E$74)+AND(G725=$N$72,OR(H725="Barrage",H725="16mi",H725="8vi",H725="4ti",H725="32mi",H725="Semifinali",H725="Finale"))</f>
        <v>#REF!</v>
      </c>
      <c r="B725" s="58" t="e">
        <f>MAX($B$94:B724)+COUNTIF(G725:N725,$E$57)+AND(G725=$N$55,OR(H725="Barrage",H725="16mi",H725="8vi",H725="4ti",H725="32mi",H725="Semifinali",H725="Finale"))</f>
        <v>#REF!</v>
      </c>
      <c r="C725" s="73" t="e">
        <f>MAX($C$94:C724)+COUNTIF(G725:N725,$E$40)+AND(G725=$N$38,OR(H725="Barrage",H725="16mi",H725="8vi",H725="4ti",H725="32mi",H725="Semifinali",H725="Finale"))</f>
        <v>#REF!</v>
      </c>
      <c r="D725" s="73" t="e">
        <f>MAX($D$94:D724)+COUNTIF(G725:N725,$E$23)+AND(G725=$N$21,OR(H725="Barrage",H725="16mi",H725="8vi",H725="4ti",H725="32mi",H725="Semifinali",H725="Finale"))</f>
        <v>#REF!</v>
      </c>
      <c r="E725" s="73" t="e">
        <f>MAX($E$94:E724)+COUNTIF(G725:N725,$E$6)+AND(G725=$N$4,OR(H725="Barrage",H725="16mi",H725="8vi",H725="4ti",H725="32mi",H725="Semifinali",H725="Finale"))</f>
        <v>#REF!</v>
      </c>
      <c r="F725" s="58" t="str">
        <f t="shared" si="25"/>
        <v>Turno 11</v>
      </c>
      <c r="G725" s="71" t="e">
        <f>#REF!</f>
        <v>#REF!</v>
      </c>
      <c r="H725" s="67">
        <v>0</v>
      </c>
      <c r="I725" s="60">
        <v>50</v>
      </c>
      <c r="J725" s="66"/>
      <c r="K725" s="66"/>
      <c r="L725" s="66"/>
      <c r="M725" s="66"/>
      <c r="N725" s="66"/>
    </row>
    <row r="726" spans="1:14">
      <c r="A726" s="58" t="e">
        <f>MAX($A$94:A725)+COUNTIF(G726:N726,$E$74)+AND(G726=$N$72,OR(H726="Barrage",H726="16mi",H726="8vi",H726="4ti",H726="32mi",H726="Semifinali",H726="Finale"))</f>
        <v>#REF!</v>
      </c>
      <c r="B726" s="58" t="e">
        <f>MAX($B$94:B725)+COUNTIF(G726:N726,$E$57)+AND(G726=$N$55,OR(H726="Barrage",H726="16mi",H726="8vi",H726="4ti",H726="32mi",H726="Semifinali",H726="Finale"))</f>
        <v>#REF!</v>
      </c>
      <c r="C726" s="73" t="e">
        <f>MAX($C$94:C725)+COUNTIF(G726:N726,$E$40)+AND(G726=$N$38,OR(H726="Barrage",H726="16mi",H726="8vi",H726="4ti",H726="32mi",H726="Semifinali",H726="Finale"))</f>
        <v>#REF!</v>
      </c>
      <c r="D726" s="73" t="e">
        <f>MAX($D$94:D725)+COUNTIF(G726:N726,$E$23)+AND(G726=$N$21,OR(H726="Barrage",H726="16mi",H726="8vi",H726="4ti",H726="32mi",H726="Semifinali",H726="Finale"))</f>
        <v>#REF!</v>
      </c>
      <c r="E726" s="73" t="e">
        <f>MAX($E$94:E725)+COUNTIF(G726:N726,$E$6)+AND(G726=$N$4,OR(H726="Barrage",H726="16mi",H726="8vi",H726="4ti",H726="32mi",H726="Semifinali",H726="Finale"))</f>
        <v>#REF!</v>
      </c>
      <c r="F726" s="58" t="str">
        <f t="shared" si="25"/>
        <v>Turno 11</v>
      </c>
    </row>
    <row r="727" spans="1:14" ht="12.75" customHeight="1">
      <c r="A727" s="58" t="e">
        <f>MAX($A$94:A726)+COUNTIF(G727:N727,$E$74)+AND(G727=$N$72,OR(H727="Barrage",H727="16mi",H727="8vi",H727="4ti",H727="32mi",H727="Semifinali",H727="Finale"))</f>
        <v>#REF!</v>
      </c>
      <c r="B727" s="58" t="e">
        <f>MAX($B$94:B726)+COUNTIF(G727:N727,$E$57)+AND(G727=$N$55,OR(H727="Barrage",H727="16mi",H727="8vi",H727="4ti",H727="32mi",H727="Semifinali",H727="Finale"))</f>
        <v>#REF!</v>
      </c>
      <c r="C727" s="73" t="e">
        <f>MAX($C$94:C726)+COUNTIF(G727:N727,$E$40)+AND(G727=$N$38,OR(H727="Barrage",H727="16mi",H727="8vi",H727="4ti",H727="32mi",H727="Semifinali",H727="Finale"))</f>
        <v>#REF!</v>
      </c>
      <c r="D727" s="73" t="e">
        <f>MAX($D$94:D726)+COUNTIF(G727:N727,$E$23)+AND(G727=$N$21,OR(H727="Barrage",H727="16mi",H727="8vi",H727="4ti",H727="32mi",H727="Semifinali",H727="Finale"))</f>
        <v>#REF!</v>
      </c>
      <c r="E727" s="73" t="e">
        <f>MAX($E$94:E726)+COUNTIF(G727:N727,$E$6)+AND(G727=$N$4,OR(H727="Barrage",H727="16mi",H727="8vi",H727="4ti",H727="32mi",H727="Semifinali",H727="Finale"))</f>
        <v>#REF!</v>
      </c>
      <c r="F727" s="58" t="s">
        <v>125</v>
      </c>
      <c r="G727" s="188" t="s">
        <v>19</v>
      </c>
      <c r="H727" s="188"/>
      <c r="I727" s="188"/>
      <c r="J727" s="188"/>
      <c r="K727" s="188"/>
      <c r="L727" s="188"/>
      <c r="M727" s="188"/>
      <c r="N727" s="188"/>
    </row>
    <row r="728" spans="1:14" ht="12.75" customHeight="1">
      <c r="A728" s="58" t="e">
        <f>MAX($A$94:A727)+COUNTIF(G728:N728,$E$74)+AND(G728=$N$72,OR(H728="Barrage",H728="16mi",H728="8vi",H728="4ti",H728="32mi",H728="Semifinali",H728="Finale"))</f>
        <v>#REF!</v>
      </c>
      <c r="B728" s="58" t="e">
        <f>MAX($B$94:B727)+COUNTIF(G728:N728,$E$57)+AND(G728=$N$55,OR(H728="Barrage",H728="16mi",H728="8vi",H728="4ti",H728="32mi",H728="Semifinali",H728="Finale"))</f>
        <v>#REF!</v>
      </c>
      <c r="C728" s="73" t="e">
        <f>MAX($C$94:C727)+COUNTIF(G728:N728,$E$40)+AND(G728=$N$38,OR(H728="Barrage",H728="16mi",H728="8vi",H728="4ti",H728="32mi",H728="Semifinali",H728="Finale"))</f>
        <v>#REF!</v>
      </c>
      <c r="D728" s="73" t="e">
        <f>MAX($D$94:D727)+COUNTIF(G728:N728,$E$23)+AND(G728=$N$21,OR(H728="Barrage",H728="16mi",H728="8vi",H728="4ti",H728="32mi",H728="Semifinali",H728="Finale"))</f>
        <v>#REF!</v>
      </c>
      <c r="E728" s="73" t="e">
        <f>MAX($E$94:E727)+COUNTIF(G728:N728,$E$6)+AND(G728=$N$4,OR(H728="Barrage",H728="16mi",H728="8vi",H728="4ti",H728="32mi",H728="Semifinali",H728="Finale"))</f>
        <v>#REF!</v>
      </c>
      <c r="F728" s="58" t="str">
        <f t="shared" si="25"/>
        <v>Turno 12</v>
      </c>
      <c r="G728" s="188"/>
      <c r="H728" s="188"/>
      <c r="I728" s="188"/>
      <c r="J728" s="188"/>
      <c r="K728" s="188"/>
      <c r="L728" s="188"/>
      <c r="M728" s="188"/>
      <c r="N728" s="188"/>
    </row>
    <row r="729" spans="1:14">
      <c r="A729" s="58" t="e">
        <f>MAX($A$94:A728)+COUNTIF(G729:N729,$E$74)+AND(G729=$N$72,OR(H729="Barrage",H729="16mi",H729="8vi",H729="4ti",H729="32mi",H729="Semifinali",H729="Finale"))</f>
        <v>#REF!</v>
      </c>
      <c r="B729" s="58" t="e">
        <f>MAX($B$94:B728)+COUNTIF(G729:N729,$E$57)+AND(G729=$N$55,OR(H729="Barrage",H729="16mi",H729="8vi",H729="4ti",H729="32mi",H729="Semifinali",H729="Finale"))</f>
        <v>#REF!</v>
      </c>
      <c r="C729" s="73" t="e">
        <f>MAX($C$94:C728)+COUNTIF(G729:N729,$E$40)+AND(G729=$N$38,OR(H729="Barrage",H729="16mi",H729="8vi",H729="4ti",H729="32mi",H729="Semifinali",H729="Finale"))</f>
        <v>#REF!</v>
      </c>
      <c r="D729" s="73" t="e">
        <f>MAX($D$94:D728)+COUNTIF(G729:N729,$E$23)+AND(G729=$N$21,OR(H729="Barrage",H729="16mi",H729="8vi",H729="4ti",H729="32mi",H729="Semifinali",H729="Finale"))</f>
        <v>#REF!</v>
      </c>
      <c r="E729" s="73" t="e">
        <f>MAX($E$94:E728)+COUNTIF(G729:N729,$E$6)+AND(G729=$N$4,OR(H729="Barrage",H729="16mi",H729="8vi",H729="4ti",H729="32mi",H729="Semifinali",H729="Finale"))</f>
        <v>#REF!</v>
      </c>
      <c r="F729" s="58" t="str">
        <f t="shared" si="25"/>
        <v>Turno 12</v>
      </c>
      <c r="G729" s="59"/>
      <c r="H729" s="59"/>
      <c r="I729" s="59"/>
      <c r="J729" s="59"/>
      <c r="K729" s="59"/>
      <c r="L729" s="59"/>
      <c r="M729" s="59"/>
      <c r="N729" s="59"/>
    </row>
    <row r="730" spans="1:14">
      <c r="A730" s="58" t="e">
        <f>MAX($A$94:A729)+COUNTIF(G730:N730,$E$74)+AND(G730=$N$72,OR(H730="Barrage",H730="16mi",H730="8vi",H730="4ti",H730="32mi",H730="Semifinali",H730="Finale"))</f>
        <v>#REF!</v>
      </c>
      <c r="B730" s="58" t="e">
        <f>MAX($B$94:B729)+COUNTIF(G730:N730,$E$57)+AND(G730=$N$55,OR(H730="Barrage",H730="16mi",H730="8vi",H730="4ti",H730="32mi",H730="Semifinali",H730="Finale"))</f>
        <v>#REF!</v>
      </c>
      <c r="C730" s="73" t="e">
        <f>MAX($C$94:C729)+COUNTIF(G730:N730,$E$40)+AND(G730=$N$38,OR(H730="Barrage",H730="16mi",H730="8vi",H730="4ti",H730="32mi",H730="Semifinali",H730="Finale"))</f>
        <v>#REF!</v>
      </c>
      <c r="D730" s="73" t="e">
        <f>MAX($D$94:D729)+COUNTIF(G730:N730,$E$23)+AND(G730=$N$21,OR(H730="Barrage",H730="16mi",H730="8vi",H730="4ti",H730="32mi",H730="Semifinali",H730="Finale"))</f>
        <v>#REF!</v>
      </c>
      <c r="E730" s="73" t="e">
        <f>MAX($E$94:E729)+COUNTIF(G730:N730,$E$6)+AND(G730=$N$4,OR(H730="Barrage",H730="16mi",H730="8vi",H730="4ti",H730="32mi",H730="Semifinali",H730="Finale"))</f>
        <v>#REF!</v>
      </c>
      <c r="F730" s="58" t="str">
        <f t="shared" si="25"/>
        <v>Turno 12</v>
      </c>
      <c r="G730" s="186" t="s">
        <v>69</v>
      </c>
      <c r="H730" s="186"/>
      <c r="I730" s="186"/>
      <c r="J730" s="186"/>
      <c r="K730" s="186"/>
      <c r="L730" s="186"/>
      <c r="M730" s="186"/>
      <c r="N730" s="186"/>
    </row>
    <row r="731" spans="1:14">
      <c r="A731" s="58" t="e">
        <f>MAX($A$94:A730)+COUNTIF(G731:N731,$E$74)+AND(G731=$N$72,OR(H731="Barrage",H731="16mi",H731="8vi",H731="4ti",H731="32mi",H731="Semifinali",H731="Finale"))</f>
        <v>#REF!</v>
      </c>
      <c r="B731" s="58" t="e">
        <f>MAX($B$94:B730)+COUNTIF(G731:N731,$E$57)+AND(G731=$N$55,OR(H731="Barrage",H731="16mi",H731="8vi",H731="4ti",H731="32mi",H731="Semifinali",H731="Finale"))</f>
        <v>#REF!</v>
      </c>
      <c r="C731" s="73" t="e">
        <f>MAX($C$94:C730)+COUNTIF(G731:N731,$E$40)+AND(G731=$N$38,OR(H731="Barrage",H731="16mi",H731="8vi",H731="4ti",H731="32mi",H731="Semifinali",H731="Finale"))</f>
        <v>#REF!</v>
      </c>
      <c r="D731" s="73" t="e">
        <f>MAX($D$94:D730)+COUNTIF(G731:N731,$E$23)+AND(G731=$N$21,OR(H731="Barrage",H731="16mi",H731="8vi",H731="4ti",H731="32mi",H731="Semifinali",H731="Finale"))</f>
        <v>#REF!</v>
      </c>
      <c r="E731" s="73" t="e">
        <f>MAX($E$94:E730)+COUNTIF(G731:N731,$E$6)+AND(G731=$N$4,OR(H731="Barrage",H731="16mi",H731="8vi",H731="4ti",H731="32mi",H731="Semifinali",H731="Finale"))</f>
        <v>#REF!</v>
      </c>
      <c r="F731" s="58" t="str">
        <f t="shared" si="25"/>
        <v>Turno 12</v>
      </c>
      <c r="G731" s="65"/>
      <c r="H731" s="65"/>
      <c r="I731" s="65"/>
      <c r="J731" s="65"/>
      <c r="K731" s="65"/>
      <c r="L731" s="65"/>
      <c r="M731" s="65"/>
      <c r="N731" s="65"/>
    </row>
    <row r="732" spans="1:14">
      <c r="A732" s="58" t="e">
        <f>MAX($A$94:A731)+COUNTIF(G732:N732,$E$74)+AND(G732=$N$72,OR(H732="Barrage",H732="16mi",H732="8vi",H732="4ti",H732="32mi",H732="Semifinali",H732="Finale"))</f>
        <v>#REF!</v>
      </c>
      <c r="B732" s="58" t="e">
        <f>MAX($B$94:B731)+COUNTIF(G732:N732,$E$57)+AND(G732=$N$55,OR(H732="Barrage",H732="16mi",H732="8vi",H732="4ti",H732="32mi",H732="Semifinali",H732="Finale"))</f>
        <v>#REF!</v>
      </c>
      <c r="C732" s="73" t="e">
        <f>MAX($C$94:C731)+COUNTIF(G732:N732,$E$40)+AND(G732=$N$38,OR(H732="Barrage",H732="16mi",H732="8vi",H732="4ti",H732="32mi",H732="Semifinali",H732="Finale"))</f>
        <v>#REF!</v>
      </c>
      <c r="D732" s="73" t="e">
        <f>MAX($D$94:D731)+COUNTIF(G732:N732,$E$23)+AND(G732=$N$21,OR(H732="Barrage",H732="16mi",H732="8vi",H732="4ti",H732="32mi",H732="Semifinali",H732="Finale"))</f>
        <v>#REF!</v>
      </c>
      <c r="E732" s="73" t="e">
        <f>MAX($E$94:E731)+COUNTIF(G732:N732,$E$6)+AND(G732=$N$4,OR(H732="Barrage",H732="16mi",H732="8vi",H732="4ti",H732="32mi",H732="Semifinali",H732="Finale"))</f>
        <v>#REF!</v>
      </c>
      <c r="F732" s="58" t="str">
        <f t="shared" si="25"/>
        <v>Turno 12</v>
      </c>
      <c r="G732" s="59" t="s">
        <v>21</v>
      </c>
      <c r="H732" s="59" t="s">
        <v>53</v>
      </c>
      <c r="I732" s="59" t="s">
        <v>20</v>
      </c>
      <c r="J732" s="59" t="s">
        <v>13</v>
      </c>
      <c r="K732" s="59" t="s">
        <v>14</v>
      </c>
      <c r="L732" s="187" t="s">
        <v>11</v>
      </c>
      <c r="M732" s="187"/>
      <c r="N732" s="59" t="s">
        <v>12</v>
      </c>
    </row>
    <row r="733" spans="1:14">
      <c r="A733" s="58" t="e">
        <f>MAX($A$94:A732)+COUNTIF(G733:N733,$E$74)+AND(G733=$N$72,OR(H733="Barrage",H733="16mi",H733="8vi",H733="4ti",H733="32mi",H733="Semifinali",H733="Finale"))</f>
        <v>#REF!</v>
      </c>
      <c r="B733" s="58" t="e">
        <f>MAX($B$94:B732)+COUNTIF(G733:N733,$E$57)+AND(G733=$N$55,OR(H733="Barrage",H733="16mi",H733="8vi",H733="4ti",H733="32mi",H733="Semifinali",H733="Finale"))</f>
        <v>#REF!</v>
      </c>
      <c r="C733" s="73" t="e">
        <f>MAX($C$94:C732)+COUNTIF(G733:N733,$E$40)+AND(G733=$N$38,OR(H733="Barrage",H733="16mi",H733="8vi",H733="4ti",H733="32mi",H733="Semifinali",H733="Finale"))</f>
        <v>#REF!</v>
      </c>
      <c r="D733" s="73" t="e">
        <f>MAX($D$94:D732)+COUNTIF(G733:N733,$E$23)+AND(G733=$N$21,OR(H733="Barrage",H733="16mi",H733="8vi",H733="4ti",H733="32mi",H733="Semifinali",H733="Finale"))</f>
        <v>#REF!</v>
      </c>
      <c r="E733" s="73" t="e">
        <f>MAX($E$94:E732)+COUNTIF(G733:N733,$E$6)+AND(G733=$N$4,OR(H733="Barrage",H733="16mi",H733="8vi",H733="4ti",H733="32mi",H733="Semifinali",H733="Finale"))</f>
        <v>#REF!</v>
      </c>
      <c r="F733" s="58" t="str">
        <f t="shared" si="25"/>
        <v>Turno 12</v>
      </c>
      <c r="G733" s="65"/>
      <c r="H733" s="65"/>
      <c r="I733" s="65"/>
      <c r="J733" s="65"/>
      <c r="K733" s="65"/>
      <c r="L733" s="65"/>
      <c r="M733" s="65"/>
      <c r="N733" s="65"/>
    </row>
    <row r="734" spans="1:14">
      <c r="A734" s="58" t="e">
        <f>MAX($A$94:A733)+COUNTIF(G734:N734,$E$74)+AND(G734=$N$72,OR(H734="Barrage",H734="16mi",H734="8vi",H734="4ti",H734="32mi",H734="Semifinali",H734="Finale"))</f>
        <v>#REF!</v>
      </c>
      <c r="B734" s="58" t="e">
        <f>MAX($B$94:B733)+COUNTIF(G734:N734,$E$57)+AND(G734=$N$55,OR(H734="Barrage",H734="16mi",H734="8vi",H734="4ti",H734="32mi",H734="Semifinali",H734="Finale"))</f>
        <v>#REF!</v>
      </c>
      <c r="C734" s="73" t="e">
        <f>MAX($C$94:C733)+COUNTIF(G734:N734,$E$40)+AND(G734=$N$38,OR(H734="Barrage",H734="16mi",H734="8vi",H734="4ti",H734="32mi",H734="Semifinali",H734="Finale"))</f>
        <v>#REF!</v>
      </c>
      <c r="D734" s="73" t="e">
        <f>MAX($D$94:D733)+COUNTIF(G734:N734,$E$23)+AND(G734=$N$21,OR(H734="Barrage",H734="16mi",H734="8vi",H734="4ti",H734="32mi",H734="Semifinali",H734="Finale"))</f>
        <v>#REF!</v>
      </c>
      <c r="E734" s="73" t="e">
        <f>MAX($E$94:E733)+COUNTIF(G734:N734,$E$6)+AND(G734=$N$4,OR(H734="Barrage",H734="16mi",H734="8vi",H734="4ti",H734="32mi",H734="Semifinali",H734="Finale"))</f>
        <v>#REF!</v>
      </c>
      <c r="F734" s="58" t="str">
        <f t="shared" si="25"/>
        <v>Turno 12</v>
      </c>
      <c r="G734" s="72" t="e">
        <f>#REF!</f>
        <v>#REF!</v>
      </c>
      <c r="H734" s="60" t="s">
        <v>52</v>
      </c>
      <c r="I734" s="60">
        <v>1</v>
      </c>
      <c r="J734" s="66"/>
      <c r="K734" s="66"/>
      <c r="L734" s="66"/>
      <c r="M734" s="66"/>
      <c r="N734" s="66"/>
    </row>
    <row r="735" spans="1:14">
      <c r="A735" s="58" t="e">
        <f>MAX($A$94:A734)+COUNTIF(G735:N735,$E$74)+AND(G735=$N$72,OR(H735="Barrage",H735="16mi",H735="8vi",H735="4ti",H735="32mi",H735="Semifinali",H735="Finale"))</f>
        <v>#REF!</v>
      </c>
      <c r="B735" s="58" t="e">
        <f>MAX($B$94:B734)+COUNTIF(G735:N735,$E$57)+AND(G735=$N$55,OR(H735="Barrage",H735="16mi",H735="8vi",H735="4ti",H735="32mi",H735="Semifinali",H735="Finale"))</f>
        <v>#REF!</v>
      </c>
      <c r="C735" s="73" t="e">
        <f>MAX($C$94:C734)+COUNTIF(G735:N735,$E$40)+AND(G735=$N$38,OR(H735="Barrage",H735="16mi",H735="8vi",H735="4ti",H735="32mi",H735="Semifinali",H735="Finale"))</f>
        <v>#REF!</v>
      </c>
      <c r="D735" s="73" t="e">
        <f>MAX($D$94:D734)+COUNTIF(G735:N735,$E$23)+AND(G735=$N$21,OR(H735="Barrage",H735="16mi",H735="8vi",H735="4ti",H735="32mi",H735="Semifinali",H735="Finale"))</f>
        <v>#REF!</v>
      </c>
      <c r="E735" s="73" t="e">
        <f>MAX($E$94:E734)+COUNTIF(G735:N735,$E$6)+AND(G735=$N$4,OR(H735="Barrage",H735="16mi",H735="8vi",H735="4ti",H735="32mi",H735="Semifinali",H735="Finale"))</f>
        <v>#REF!</v>
      </c>
      <c r="F735" s="58" t="str">
        <f t="shared" si="25"/>
        <v>Turno 12</v>
      </c>
      <c r="G735" s="71" t="e">
        <f>#REF!</f>
        <v>#REF!</v>
      </c>
      <c r="H735" s="60">
        <v>0</v>
      </c>
      <c r="I735" s="60">
        <v>2</v>
      </c>
      <c r="J735" s="66"/>
      <c r="K735" s="66"/>
      <c r="L735" s="66"/>
      <c r="M735" s="66"/>
      <c r="N735" s="66"/>
    </row>
    <row r="736" spans="1:14">
      <c r="A736" s="58" t="e">
        <f>MAX($A$94:A735)+COUNTIF(G736:N736,$E$74)+AND(G736=$N$72,OR(H736="Barrage",H736="16mi",H736="8vi",H736="4ti",H736="32mi",H736="Semifinali",H736="Finale"))</f>
        <v>#REF!</v>
      </c>
      <c r="B736" s="58" t="e">
        <f>MAX($B$94:B735)+COUNTIF(G736:N736,$E$57)+AND(G736=$N$55,OR(H736="Barrage",H736="16mi",H736="8vi",H736="4ti",H736="32mi",H736="Semifinali",H736="Finale"))</f>
        <v>#REF!</v>
      </c>
      <c r="C736" s="73" t="e">
        <f>MAX($C$94:C735)+COUNTIF(G736:N736,$E$40)+AND(G736=$N$38,OR(H736="Barrage",H736="16mi",H736="8vi",H736="4ti",H736="32mi",H736="Semifinali",H736="Finale"))</f>
        <v>#REF!</v>
      </c>
      <c r="D736" s="73" t="e">
        <f>MAX($D$94:D735)+COUNTIF(G736:N736,$E$23)+AND(G736=$N$21,OR(H736="Barrage",H736="16mi",H736="8vi",H736="4ti",H736="32mi",H736="Semifinali",H736="Finale"))</f>
        <v>#REF!</v>
      </c>
      <c r="E736" s="73" t="e">
        <f>MAX($E$94:E735)+COUNTIF(G736:N736,$E$6)+AND(G736=$N$4,OR(H736="Barrage",H736="16mi",H736="8vi",H736="4ti",H736="32mi",H736="Semifinali",H736="Finale"))</f>
        <v>#REF!</v>
      </c>
      <c r="F736" s="58" t="str">
        <f t="shared" si="25"/>
        <v>Turno 12</v>
      </c>
      <c r="G736" s="71" t="e">
        <f>#REF!</f>
        <v>#REF!</v>
      </c>
      <c r="H736" s="60">
        <v>0</v>
      </c>
      <c r="I736" s="60">
        <v>3</v>
      </c>
      <c r="J736" s="66"/>
      <c r="K736" s="66"/>
      <c r="L736" s="66"/>
      <c r="M736" s="66"/>
      <c r="N736" s="66"/>
    </row>
    <row r="737" spans="1:14">
      <c r="A737" s="58" t="e">
        <f>MAX($A$94:A736)+COUNTIF(G737:N737,$E$74)+AND(G737=$N$72,OR(H737="Barrage",H737="16mi",H737="8vi",H737="4ti",H737="32mi",H737="Semifinali",H737="Finale"))</f>
        <v>#REF!</v>
      </c>
      <c r="B737" s="58" t="e">
        <f>MAX($B$94:B736)+COUNTIF(G737:N737,$E$57)+AND(G737=$N$55,OR(H737="Barrage",H737="16mi",H737="8vi",H737="4ti",H737="32mi",H737="Semifinali",H737="Finale"))</f>
        <v>#REF!</v>
      </c>
      <c r="C737" s="73" t="e">
        <f>MAX($C$94:C736)+COUNTIF(G737:N737,$E$40)+AND(G737=$N$38,OR(H737="Barrage",H737="16mi",H737="8vi",H737="4ti",H737="32mi",H737="Semifinali",H737="Finale"))</f>
        <v>#REF!</v>
      </c>
      <c r="D737" s="73" t="e">
        <f>MAX($D$94:D736)+COUNTIF(G737:N737,$E$23)+AND(G737=$N$21,OR(H737="Barrage",H737="16mi",H737="8vi",H737="4ti",H737="32mi",H737="Semifinali",H737="Finale"))</f>
        <v>#REF!</v>
      </c>
      <c r="E737" s="73" t="e">
        <f>MAX($E$94:E736)+COUNTIF(G737:N737,$E$6)+AND(G737=$N$4,OR(H737="Barrage",H737="16mi",H737="8vi",H737="4ti",H737="32mi",H737="Semifinali",H737="Finale"))</f>
        <v>#REF!</v>
      </c>
      <c r="F737" s="58" t="str">
        <f t="shared" si="25"/>
        <v>Turno 12</v>
      </c>
      <c r="G737" s="71" t="e">
        <f>#REF!</f>
        <v>#REF!</v>
      </c>
      <c r="H737" s="67">
        <v>0</v>
      </c>
      <c r="I737" s="60">
        <v>4</v>
      </c>
      <c r="J737" s="66"/>
      <c r="K737" s="66"/>
      <c r="L737" s="66"/>
      <c r="M737" s="66"/>
      <c r="N737" s="66"/>
    </row>
    <row r="738" spans="1:14">
      <c r="A738" s="58" t="e">
        <f>MAX($A$94:A737)+COUNTIF(G738:N738,$E$74)+AND(G738=$N$72,OR(H738="Barrage",H738="16mi",H738="8vi",H738="4ti",H738="32mi",H738="Semifinali",H738="Finale"))</f>
        <v>#REF!</v>
      </c>
      <c r="B738" s="58" t="e">
        <f>MAX($B$94:B737)+COUNTIF(G738:N738,$E$57)+AND(G738=$N$55,OR(H738="Barrage",H738="16mi",H738="8vi",H738="4ti",H738="32mi",H738="Semifinali",H738="Finale"))</f>
        <v>#REF!</v>
      </c>
      <c r="C738" s="73" t="e">
        <f>MAX($C$94:C737)+COUNTIF(G738:N738,$E$40)+AND(G738=$N$38,OR(H738="Barrage",H738="16mi",H738="8vi",H738="4ti",H738="32mi",H738="Semifinali",H738="Finale"))</f>
        <v>#REF!</v>
      </c>
      <c r="D738" s="73" t="e">
        <f>MAX($D$94:D737)+COUNTIF(G738:N738,$E$23)+AND(G738=$N$21,OR(H738="Barrage",H738="16mi",H738="8vi",H738="4ti",H738="32mi",H738="Semifinali",H738="Finale"))</f>
        <v>#REF!</v>
      </c>
      <c r="E738" s="73" t="e">
        <f>MAX($E$94:E737)+COUNTIF(G738:N738,$E$6)+AND(G738=$N$4,OR(H738="Barrage",H738="16mi",H738="8vi",H738="4ti",H738="32mi",H738="Semifinali",H738="Finale"))</f>
        <v>#REF!</v>
      </c>
      <c r="F738" s="58" t="str">
        <f t="shared" ref="F738:F783" si="26">F737</f>
        <v>Turno 12</v>
      </c>
      <c r="G738" s="71" t="e">
        <f>#REF!</f>
        <v>#REF!</v>
      </c>
      <c r="H738" s="67">
        <v>0</v>
      </c>
      <c r="I738" s="60">
        <v>5</v>
      </c>
      <c r="J738" s="66"/>
      <c r="K738" s="66"/>
      <c r="L738" s="66"/>
      <c r="M738" s="66"/>
      <c r="N738" s="66"/>
    </row>
    <row r="739" spans="1:14">
      <c r="A739" s="58" t="e">
        <f>MAX($A$94:A738)+COUNTIF(G739:N739,$E$74)+AND(G739=$N$72,OR(H739="Barrage",H739="16mi",H739="8vi",H739="4ti",H739="32mi",H739="Semifinali",H739="Finale"))</f>
        <v>#REF!</v>
      </c>
      <c r="B739" s="58" t="e">
        <f>MAX($B$94:B738)+COUNTIF(G739:N739,$E$57)+AND(G739=$N$55,OR(H739="Barrage",H739="16mi",H739="8vi",H739="4ti",H739="32mi",H739="Semifinali",H739="Finale"))</f>
        <v>#REF!</v>
      </c>
      <c r="C739" s="73" t="e">
        <f>MAX($C$94:C738)+COUNTIF(G739:N739,$E$40)+AND(G739=$N$38,OR(H739="Barrage",H739="16mi",H739="8vi",H739="4ti",H739="32mi",H739="Semifinali",H739="Finale"))</f>
        <v>#REF!</v>
      </c>
      <c r="D739" s="73" t="e">
        <f>MAX($D$94:D738)+COUNTIF(G739:N739,$E$23)+AND(G739=$N$21,OR(H739="Barrage",H739="16mi",H739="8vi",H739="4ti",H739="32mi",H739="Semifinali",H739="Finale"))</f>
        <v>#REF!</v>
      </c>
      <c r="E739" s="73" t="e">
        <f>MAX($E$94:E738)+COUNTIF(G739:N739,$E$6)+AND(G739=$N$4,OR(H739="Barrage",H739="16mi",H739="8vi",H739="4ti",H739="32mi",H739="Semifinali",H739="Finale"))</f>
        <v>#REF!</v>
      </c>
      <c r="F739" s="58" t="str">
        <f t="shared" si="26"/>
        <v>Turno 12</v>
      </c>
      <c r="G739" s="71" t="e">
        <f>#REF!</f>
        <v>#REF!</v>
      </c>
      <c r="H739" s="67">
        <v>0</v>
      </c>
      <c r="I739" s="60">
        <v>6</v>
      </c>
      <c r="J739" s="66"/>
      <c r="K739" s="66"/>
      <c r="L739" s="66"/>
      <c r="M739" s="66"/>
      <c r="N739" s="66"/>
    </row>
    <row r="740" spans="1:14">
      <c r="A740" s="58" t="e">
        <f>MAX($A$94:A739)+COUNTIF(G740:N740,$E$74)+AND(G740=$N$72,OR(H740="Barrage",H740="16mi",H740="8vi",H740="4ti",H740="32mi",H740="Semifinali",H740="Finale"))</f>
        <v>#REF!</v>
      </c>
      <c r="B740" s="58" t="e">
        <f>MAX($B$94:B739)+COUNTIF(G740:N740,$E$57)+AND(G740=$N$55,OR(H740="Barrage",H740="16mi",H740="8vi",H740="4ti",H740="32mi",H740="Semifinali",H740="Finale"))</f>
        <v>#REF!</v>
      </c>
      <c r="C740" s="73" t="e">
        <f>MAX($C$94:C739)+COUNTIF(G740:N740,$E$40)+AND(G740=$N$38,OR(H740="Barrage",H740="16mi",H740="8vi",H740="4ti",H740="32mi",H740="Semifinali",H740="Finale"))</f>
        <v>#REF!</v>
      </c>
      <c r="D740" s="73" t="e">
        <f>MAX($D$94:D739)+COUNTIF(G740:N740,$E$23)+AND(G740=$N$21,OR(H740="Barrage",H740="16mi",H740="8vi",H740="4ti",H740="32mi",H740="Semifinali",H740="Finale"))</f>
        <v>#REF!</v>
      </c>
      <c r="E740" s="73" t="e">
        <f>MAX($E$94:E739)+COUNTIF(G740:N740,$E$6)+AND(G740=$N$4,OR(H740="Barrage",H740="16mi",H740="8vi",H740="4ti",H740="32mi",H740="Semifinali",H740="Finale"))</f>
        <v>#REF!</v>
      </c>
      <c r="F740" s="58" t="str">
        <f t="shared" si="26"/>
        <v>Turno 12</v>
      </c>
      <c r="G740" s="71" t="e">
        <f>#REF!</f>
        <v>#REF!</v>
      </c>
      <c r="H740" s="67">
        <v>0</v>
      </c>
      <c r="I740" s="60">
        <v>7</v>
      </c>
      <c r="J740" s="66"/>
      <c r="K740" s="66"/>
      <c r="L740" s="66"/>
      <c r="M740" s="66"/>
      <c r="N740" s="66"/>
    </row>
    <row r="741" spans="1:14">
      <c r="A741" s="58" t="e">
        <f>MAX($A$94:A740)+COUNTIF(G741:N741,$E$74)+AND(G741=$N$72,OR(H741="Barrage",H741="16mi",H741="8vi",H741="4ti",H741="32mi",H741="Semifinali",H741="Finale"))</f>
        <v>#REF!</v>
      </c>
      <c r="B741" s="58" t="e">
        <f>MAX($B$94:B740)+COUNTIF(G741:N741,$E$57)+AND(G741=$N$55,OR(H741="Barrage",H741="16mi",H741="8vi",H741="4ti",H741="32mi",H741="Semifinali",H741="Finale"))</f>
        <v>#REF!</v>
      </c>
      <c r="C741" s="73" t="e">
        <f>MAX($C$94:C740)+COUNTIF(G741:N741,$E$40)+AND(G741=$N$38,OR(H741="Barrage",H741="16mi",H741="8vi",H741="4ti",H741="32mi",H741="Semifinali",H741="Finale"))</f>
        <v>#REF!</v>
      </c>
      <c r="D741" s="73" t="e">
        <f>MAX($D$94:D740)+COUNTIF(G741:N741,$E$23)+AND(G741=$N$21,OR(H741="Barrage",H741="16mi",H741="8vi",H741="4ti",H741="32mi",H741="Semifinali",H741="Finale"))</f>
        <v>#REF!</v>
      </c>
      <c r="E741" s="73" t="e">
        <f>MAX($E$94:E740)+COUNTIF(G741:N741,$E$6)+AND(G741=$N$4,OR(H741="Barrage",H741="16mi",H741="8vi",H741="4ti",H741="32mi",H741="Semifinali",H741="Finale"))</f>
        <v>#REF!</v>
      </c>
      <c r="F741" s="58" t="str">
        <f t="shared" si="26"/>
        <v>Turno 12</v>
      </c>
      <c r="G741" s="71" t="e">
        <f>#REF!</f>
        <v>#REF!</v>
      </c>
      <c r="H741" s="67">
        <v>0</v>
      </c>
      <c r="I741" s="60">
        <v>8</v>
      </c>
      <c r="J741" s="66"/>
      <c r="K741" s="66"/>
      <c r="L741" s="66"/>
      <c r="M741" s="66"/>
      <c r="N741" s="66"/>
    </row>
    <row r="742" spans="1:14">
      <c r="A742" s="58" t="e">
        <f>MAX($A$94:A741)+COUNTIF(G742:N742,$E$74)+AND(G742=$N$72,OR(H742="Barrage",H742="16mi",H742="8vi",H742="4ti",H742="32mi",H742="Semifinali",H742="Finale"))</f>
        <v>#REF!</v>
      </c>
      <c r="B742" s="58" t="e">
        <f>MAX($B$94:B741)+COUNTIF(G742:N742,$E$57)+AND(G742=$N$55,OR(H742="Barrage",H742="16mi",H742="8vi",H742="4ti",H742="32mi",H742="Semifinali",H742="Finale"))</f>
        <v>#REF!</v>
      </c>
      <c r="C742" s="73" t="e">
        <f>MAX($C$94:C741)+COUNTIF(G742:N742,$E$40)+AND(G742=$N$38,OR(H742="Barrage",H742="16mi",H742="8vi",H742="4ti",H742="32mi",H742="Semifinali",H742="Finale"))</f>
        <v>#REF!</v>
      </c>
      <c r="D742" s="73" t="e">
        <f>MAX($D$94:D741)+COUNTIF(G742:N742,$E$23)+AND(G742=$N$21,OR(H742="Barrage",H742="16mi",H742="8vi",H742="4ti",H742="32mi",H742="Semifinali",H742="Finale"))</f>
        <v>#REF!</v>
      </c>
      <c r="E742" s="73" t="e">
        <f>MAX($E$94:E741)+COUNTIF(G742:N742,$E$6)+AND(G742=$N$4,OR(H742="Barrage",H742="16mi",H742="8vi",H742="4ti",H742="32mi",H742="Semifinali",H742="Finale"))</f>
        <v>#REF!</v>
      </c>
      <c r="F742" s="58" t="str">
        <f t="shared" si="26"/>
        <v>Turno 12</v>
      </c>
      <c r="G742" s="72" t="e">
        <f>#REF!</f>
        <v>#REF!</v>
      </c>
      <c r="H742" s="67" t="s">
        <v>52</v>
      </c>
      <c r="I742" s="60">
        <v>9</v>
      </c>
      <c r="J742" s="66"/>
      <c r="K742" s="66"/>
      <c r="L742" s="66"/>
      <c r="M742" s="66"/>
      <c r="N742" s="66"/>
    </row>
    <row r="743" spans="1:14">
      <c r="A743" s="58" t="e">
        <f>MAX($A$94:A742)+COUNTIF(G743:N743,$E$74)+AND(G743=$N$72,OR(H743="Barrage",H743="16mi",H743="8vi",H743="4ti",H743="32mi",H743="Semifinali",H743="Finale"))</f>
        <v>#REF!</v>
      </c>
      <c r="B743" s="58" t="e">
        <f>MAX($B$94:B742)+COUNTIF(G743:N743,$E$57)+AND(G743=$N$55,OR(H743="Barrage",H743="16mi",H743="8vi",H743="4ti",H743="32mi",H743="Semifinali",H743="Finale"))</f>
        <v>#REF!</v>
      </c>
      <c r="C743" s="73" t="e">
        <f>MAX($C$94:C742)+COUNTIF(G743:N743,$E$40)+AND(G743=$N$38,OR(H743="Barrage",H743="16mi",H743="8vi",H743="4ti",H743="32mi",H743="Semifinali",H743="Finale"))</f>
        <v>#REF!</v>
      </c>
      <c r="D743" s="73" t="e">
        <f>MAX($D$94:D742)+COUNTIF(G743:N743,$E$23)+AND(G743=$N$21,OR(H743="Barrage",H743="16mi",H743="8vi",H743="4ti",H743="32mi",H743="Semifinali",H743="Finale"))</f>
        <v>#REF!</v>
      </c>
      <c r="E743" s="73" t="e">
        <f>MAX($E$94:E742)+COUNTIF(G743:N743,$E$6)+AND(G743=$N$4,OR(H743="Barrage",H743="16mi",H743="8vi",H743="4ti",H743="32mi",H743="Semifinali",H743="Finale"))</f>
        <v>#REF!</v>
      </c>
      <c r="F743" s="58" t="str">
        <f t="shared" si="26"/>
        <v>Turno 12</v>
      </c>
      <c r="G743" s="71" t="e">
        <f>#REF!</f>
        <v>#REF!</v>
      </c>
      <c r="H743" s="67">
        <v>0</v>
      </c>
      <c r="I743" s="60">
        <v>10</v>
      </c>
      <c r="J743" s="66"/>
      <c r="K743" s="66"/>
      <c r="L743" s="66"/>
      <c r="M743" s="66"/>
      <c r="N743" s="66"/>
    </row>
    <row r="744" spans="1:14">
      <c r="A744" s="58" t="e">
        <f>MAX($A$94:A743)+COUNTIF(G744:N744,$E$74)+AND(G744=$N$72,OR(H744="Barrage",H744="16mi",H744="8vi",H744="4ti",H744="32mi",H744="Semifinali",H744="Finale"))</f>
        <v>#REF!</v>
      </c>
      <c r="B744" s="58" t="e">
        <f>MAX($B$94:B743)+COUNTIF(G744:N744,$E$57)+AND(G744=$N$55,OR(H744="Barrage",H744="16mi",H744="8vi",H744="4ti",H744="32mi",H744="Semifinali",H744="Finale"))</f>
        <v>#REF!</v>
      </c>
      <c r="C744" s="73" t="e">
        <f>MAX($C$94:C743)+COUNTIF(G744:N744,$E$40)+AND(G744=$N$38,OR(H744="Barrage",H744="16mi",H744="8vi",H744="4ti",H744="32mi",H744="Semifinali",H744="Finale"))</f>
        <v>#REF!</v>
      </c>
      <c r="D744" s="73" t="e">
        <f>MAX($D$94:D743)+COUNTIF(G744:N744,$E$23)+AND(G744=$N$21,OR(H744="Barrage",H744="16mi",H744="8vi",H744="4ti",H744="32mi",H744="Semifinali",H744="Finale"))</f>
        <v>#REF!</v>
      </c>
      <c r="E744" s="73" t="e">
        <f>MAX($E$94:E743)+COUNTIF(G744:N744,$E$6)+AND(G744=$N$4,OR(H744="Barrage",H744="16mi",H744="8vi",H744="4ti",H744="32mi",H744="Semifinali",H744="Finale"))</f>
        <v>#REF!</v>
      </c>
      <c r="F744" s="58" t="str">
        <f t="shared" si="26"/>
        <v>Turno 12</v>
      </c>
      <c r="G744" s="71" t="e">
        <f>#REF!</f>
        <v>#REF!</v>
      </c>
      <c r="H744" s="67">
        <v>0</v>
      </c>
      <c r="I744" s="60">
        <v>11</v>
      </c>
      <c r="J744" s="66"/>
      <c r="K744" s="66"/>
      <c r="L744" s="66"/>
      <c r="M744" s="66"/>
      <c r="N744" s="66"/>
    </row>
    <row r="745" spans="1:14">
      <c r="A745" s="58" t="e">
        <f>MAX($A$94:A744)+COUNTIF(G745:N745,$E$74)+AND(G745=$N$72,OR(H745="Barrage",H745="16mi",H745="8vi",H745="4ti",H745="32mi",H745="Semifinali",H745="Finale"))</f>
        <v>#REF!</v>
      </c>
      <c r="B745" s="58" t="e">
        <f>MAX($B$94:B744)+COUNTIF(G745:N745,$E$57)+AND(G745=$N$55,OR(H745="Barrage",H745="16mi",H745="8vi",H745="4ti",H745="32mi",H745="Semifinali",H745="Finale"))</f>
        <v>#REF!</v>
      </c>
      <c r="C745" s="73" t="e">
        <f>MAX($C$94:C744)+COUNTIF(G745:N745,$E$40)+AND(G745=$N$38,OR(H745="Barrage",H745="16mi",H745="8vi",H745="4ti",H745="32mi",H745="Semifinali",H745="Finale"))</f>
        <v>#REF!</v>
      </c>
      <c r="D745" s="73" t="e">
        <f>MAX($D$94:D744)+COUNTIF(G745:N745,$E$23)+AND(G745=$N$21,OR(H745="Barrage",H745="16mi",H745="8vi",H745="4ti",H745="32mi",H745="Semifinali",H745="Finale"))</f>
        <v>#REF!</v>
      </c>
      <c r="E745" s="73" t="e">
        <f>MAX($E$94:E744)+COUNTIF(G745:N745,$E$6)+AND(G745=$N$4,OR(H745="Barrage",H745="16mi",H745="8vi",H745="4ti",H745="32mi",H745="Semifinali",H745="Finale"))</f>
        <v>#REF!</v>
      </c>
      <c r="F745" s="58" t="str">
        <f t="shared" si="26"/>
        <v>Turno 12</v>
      </c>
      <c r="G745" s="71" t="e">
        <f>#REF!</f>
        <v>#REF!</v>
      </c>
      <c r="H745" s="67">
        <v>0</v>
      </c>
      <c r="I745" s="60">
        <v>12</v>
      </c>
      <c r="J745" s="66"/>
      <c r="K745" s="66"/>
      <c r="L745" s="66"/>
      <c r="M745" s="66"/>
      <c r="N745" s="66"/>
    </row>
    <row r="746" spans="1:14">
      <c r="A746" s="58" t="e">
        <f>MAX($A$94:A745)+COUNTIF(G746:N746,$E$74)+AND(G746=$N$72,OR(H746="Barrage",H746="16mi",H746="8vi",H746="4ti",H746="32mi",H746="Semifinali",H746="Finale"))</f>
        <v>#REF!</v>
      </c>
      <c r="B746" s="58" t="e">
        <f>MAX($B$94:B745)+COUNTIF(G746:N746,$E$57)+AND(G746=$N$55,OR(H746="Barrage",H746="16mi",H746="8vi",H746="4ti",H746="32mi",H746="Semifinali",H746="Finale"))</f>
        <v>#REF!</v>
      </c>
      <c r="C746" s="73" t="e">
        <f>MAX($C$94:C745)+COUNTIF(G746:N746,$E$40)+AND(G746=$N$38,OR(H746="Barrage",H746="16mi",H746="8vi",H746="4ti",H746="32mi",H746="Semifinali",H746="Finale"))</f>
        <v>#REF!</v>
      </c>
      <c r="D746" s="73" t="e">
        <f>MAX($D$94:D745)+COUNTIF(G746:N746,$E$23)+AND(G746=$N$21,OR(H746="Barrage",H746="16mi",H746="8vi",H746="4ti",H746="32mi",H746="Semifinali",H746="Finale"))</f>
        <v>#REF!</v>
      </c>
      <c r="E746" s="73" t="e">
        <f>MAX($E$94:E745)+COUNTIF(G746:N746,$E$6)+AND(G746=$N$4,OR(H746="Barrage",H746="16mi",H746="8vi",H746="4ti",H746="32mi",H746="Semifinali",H746="Finale"))</f>
        <v>#REF!</v>
      </c>
      <c r="F746" s="58" t="str">
        <f t="shared" si="26"/>
        <v>Turno 12</v>
      </c>
      <c r="G746" s="71" t="e">
        <f>#REF!</f>
        <v>#REF!</v>
      </c>
      <c r="H746" s="67">
        <v>0</v>
      </c>
      <c r="I746" s="60">
        <v>13</v>
      </c>
      <c r="J746" s="66"/>
      <c r="K746" s="66"/>
      <c r="L746" s="66"/>
      <c r="M746" s="66"/>
      <c r="N746" s="66"/>
    </row>
    <row r="747" spans="1:14">
      <c r="A747" s="58" t="e">
        <f>MAX($A$94:A746)+COUNTIF(G747:N747,$E$74)+AND(G747=$N$72,OR(H747="Barrage",H747="16mi",H747="8vi",H747="4ti",H747="32mi",H747="Semifinali",H747="Finale"))</f>
        <v>#REF!</v>
      </c>
      <c r="B747" s="58" t="e">
        <f>MAX($B$94:B746)+COUNTIF(G747:N747,$E$57)+AND(G747=$N$55,OR(H747="Barrage",H747="16mi",H747="8vi",H747="4ti",H747="32mi",H747="Semifinali",H747="Finale"))</f>
        <v>#REF!</v>
      </c>
      <c r="C747" s="73" t="e">
        <f>MAX($C$94:C746)+COUNTIF(G747:N747,$E$40)+AND(G747=$N$38,OR(H747="Barrage",H747="16mi",H747="8vi",H747="4ti",H747="32mi",H747="Semifinali",H747="Finale"))</f>
        <v>#REF!</v>
      </c>
      <c r="D747" s="73" t="e">
        <f>MAX($D$94:D746)+COUNTIF(G747:N747,$E$23)+AND(G747=$N$21,OR(H747="Barrage",H747="16mi",H747="8vi",H747="4ti",H747="32mi",H747="Semifinali",H747="Finale"))</f>
        <v>#REF!</v>
      </c>
      <c r="E747" s="73" t="e">
        <f>MAX($E$94:E746)+COUNTIF(G747:N747,$E$6)+AND(G747=$N$4,OR(H747="Barrage",H747="16mi",H747="8vi",H747="4ti",H747="32mi",H747="Semifinali",H747="Finale"))</f>
        <v>#REF!</v>
      </c>
      <c r="F747" s="58" t="str">
        <f t="shared" si="26"/>
        <v>Turno 12</v>
      </c>
      <c r="G747" s="71" t="e">
        <f>#REF!</f>
        <v>#REF!</v>
      </c>
      <c r="H747" s="67">
        <v>0</v>
      </c>
      <c r="I747" s="60">
        <v>14</v>
      </c>
      <c r="J747" s="66"/>
      <c r="K747" s="66"/>
      <c r="L747" s="66"/>
      <c r="M747" s="66"/>
      <c r="N747" s="66"/>
    </row>
    <row r="748" spans="1:14">
      <c r="A748" s="58" t="e">
        <f>MAX($A$94:A747)+COUNTIF(G748:N748,$E$74)+AND(G748=$N$72,OR(H748="Barrage",H748="16mi",H748="8vi",H748="4ti",H748="32mi",H748="Semifinali",H748="Finale"))</f>
        <v>#REF!</v>
      </c>
      <c r="B748" s="58" t="e">
        <f>MAX($B$94:B747)+COUNTIF(G748:N748,$E$57)+AND(G748=$N$55,OR(H748="Barrage",H748="16mi",H748="8vi",H748="4ti",H748="32mi",H748="Semifinali",H748="Finale"))</f>
        <v>#REF!</v>
      </c>
      <c r="C748" s="73" t="e">
        <f>MAX($C$94:C747)+COUNTIF(G748:N748,$E$40)+AND(G748=$N$38,OR(H748="Barrage",H748="16mi",H748="8vi",H748="4ti",H748="32mi",H748="Semifinali",H748="Finale"))</f>
        <v>#REF!</v>
      </c>
      <c r="D748" s="73" t="e">
        <f>MAX($D$94:D747)+COUNTIF(G748:N748,$E$23)+AND(G748=$N$21,OR(H748="Barrage",H748="16mi",H748="8vi",H748="4ti",H748="32mi",H748="Semifinali",H748="Finale"))</f>
        <v>#REF!</v>
      </c>
      <c r="E748" s="73" t="e">
        <f>MAX($E$94:E747)+COUNTIF(G748:N748,$E$6)+AND(G748=$N$4,OR(H748="Barrage",H748="16mi",H748="8vi",H748="4ti",H748="32mi",H748="Semifinali",H748="Finale"))</f>
        <v>#REF!</v>
      </c>
      <c r="F748" s="58" t="str">
        <f t="shared" si="26"/>
        <v>Turno 12</v>
      </c>
      <c r="G748" s="71" t="e">
        <f>#REF!</f>
        <v>#REF!</v>
      </c>
      <c r="H748" s="67">
        <v>0</v>
      </c>
      <c r="I748" s="60">
        <v>15</v>
      </c>
      <c r="J748" s="66"/>
      <c r="K748" s="66"/>
      <c r="L748" s="66"/>
      <c r="M748" s="66"/>
      <c r="N748" s="66"/>
    </row>
    <row r="749" spans="1:14">
      <c r="A749" s="58" t="e">
        <f>MAX($A$94:A748)+COUNTIF(G749:N749,$E$74)+AND(G749=$N$72,OR(H749="Barrage",H749="16mi",H749="8vi",H749="4ti",H749="32mi",H749="Semifinali",H749="Finale"))</f>
        <v>#REF!</v>
      </c>
      <c r="B749" s="58" t="e">
        <f>MAX($B$94:B748)+COUNTIF(G749:N749,$E$57)+AND(G749=$N$55,OR(H749="Barrage",H749="16mi",H749="8vi",H749="4ti",H749="32mi",H749="Semifinali",H749="Finale"))</f>
        <v>#REF!</v>
      </c>
      <c r="C749" s="73" t="e">
        <f>MAX($C$94:C748)+COUNTIF(G749:N749,$E$40)+AND(G749=$N$38,OR(H749="Barrage",H749="16mi",H749="8vi",H749="4ti",H749="32mi",H749="Semifinali",H749="Finale"))</f>
        <v>#REF!</v>
      </c>
      <c r="D749" s="73" t="e">
        <f>MAX($D$94:D748)+COUNTIF(G749:N749,$E$23)+AND(G749=$N$21,OR(H749="Barrage",H749="16mi",H749="8vi",H749="4ti",H749="32mi",H749="Semifinali",H749="Finale"))</f>
        <v>#REF!</v>
      </c>
      <c r="E749" s="73" t="e">
        <f>MAX($E$94:E748)+COUNTIF(G749:N749,$E$6)+AND(G749=$N$4,OR(H749="Barrage",H749="16mi",H749="8vi",H749="4ti",H749="32mi",H749="Semifinali",H749="Finale"))</f>
        <v>#REF!</v>
      </c>
      <c r="F749" s="58" t="str">
        <f t="shared" si="26"/>
        <v>Turno 12</v>
      </c>
      <c r="G749" s="71" t="e">
        <f>#REF!</f>
        <v>#REF!</v>
      </c>
      <c r="H749" s="67">
        <v>0</v>
      </c>
      <c r="I749" s="60">
        <v>16</v>
      </c>
      <c r="J749" s="66"/>
      <c r="K749" s="66"/>
      <c r="L749" s="66"/>
      <c r="M749" s="66"/>
      <c r="N749" s="66"/>
    </row>
    <row r="750" spans="1:14">
      <c r="A750" s="58" t="e">
        <f>MAX($A$94:A749)+COUNTIF(G750:N750,$E$74)+AND(G750=$N$72,OR(H750="Barrage",H750="16mi",H750="8vi",H750="4ti",H750="32mi",H750="Semifinali",H750="Finale"))</f>
        <v>#REF!</v>
      </c>
      <c r="B750" s="58" t="e">
        <f>MAX($B$94:B749)+COUNTIF(G750:N750,$E$57)+AND(G750=$N$55,OR(H750="Barrage",H750="16mi",H750="8vi",H750="4ti",H750="32mi",H750="Semifinali",H750="Finale"))</f>
        <v>#REF!</v>
      </c>
      <c r="C750" s="73" t="e">
        <f>MAX($C$94:C749)+COUNTIF(G750:N750,$E$40)+AND(G750=$N$38,OR(H750="Barrage",H750="16mi",H750="8vi",H750="4ti",H750="32mi",H750="Semifinali",H750="Finale"))</f>
        <v>#REF!</v>
      </c>
      <c r="D750" s="73" t="e">
        <f>MAX($D$94:D749)+COUNTIF(G750:N750,$E$23)+AND(G750=$N$21,OR(H750="Barrage",H750="16mi",H750="8vi",H750="4ti",H750="32mi",H750="Semifinali",H750="Finale"))</f>
        <v>#REF!</v>
      </c>
      <c r="E750" s="73" t="e">
        <f>MAX($E$94:E749)+COUNTIF(G750:N750,$E$6)+AND(G750=$N$4,OR(H750="Barrage",H750="16mi",H750="8vi",H750="4ti",H750="32mi",H750="Semifinali",H750="Finale"))</f>
        <v>#REF!</v>
      </c>
      <c r="F750" s="58" t="str">
        <f t="shared" si="26"/>
        <v>Turno 12</v>
      </c>
      <c r="G750" s="61" t="e">
        <f>#REF!</f>
        <v>#REF!</v>
      </c>
      <c r="H750" s="67" t="s">
        <v>52</v>
      </c>
      <c r="I750" s="60">
        <v>17</v>
      </c>
      <c r="J750" s="66"/>
      <c r="K750" s="66"/>
      <c r="L750" s="66"/>
      <c r="M750" s="66"/>
      <c r="N750" s="66"/>
    </row>
    <row r="751" spans="1:14">
      <c r="A751" s="58" t="e">
        <f>MAX($A$94:A750)+COUNTIF(G751:N751,$E$74)+AND(G751=$N$72,OR(H751="Barrage",H751="16mi",H751="8vi",H751="4ti",H751="32mi",H751="Semifinali",H751="Finale"))</f>
        <v>#REF!</v>
      </c>
      <c r="B751" s="58" t="e">
        <f>MAX($B$94:B750)+COUNTIF(G751:N751,$E$57)+AND(G751=$N$55,OR(H751="Barrage",H751="16mi",H751="8vi",H751="4ti",H751="32mi",H751="Semifinali",H751="Finale"))</f>
        <v>#REF!</v>
      </c>
      <c r="C751" s="73" t="e">
        <f>MAX($C$94:C750)+COUNTIF(G751:N751,$E$40)+AND(G751=$N$38,OR(H751="Barrage",H751="16mi",H751="8vi",H751="4ti",H751="32mi",H751="Semifinali",H751="Finale"))</f>
        <v>#REF!</v>
      </c>
      <c r="D751" s="73" t="e">
        <f>MAX($D$94:D750)+COUNTIF(G751:N751,$E$23)+AND(G751=$N$21,OR(H751="Barrage",H751="16mi",H751="8vi",H751="4ti",H751="32mi",H751="Semifinali",H751="Finale"))</f>
        <v>#REF!</v>
      </c>
      <c r="E751" s="73" t="e">
        <f>MAX($E$94:E750)+COUNTIF(G751:N751,$E$6)+AND(G751=$N$4,OR(H751="Barrage",H751="16mi",H751="8vi",H751="4ti",H751="32mi",H751="Semifinali",H751="Finale"))</f>
        <v>#REF!</v>
      </c>
      <c r="F751" s="58" t="str">
        <f t="shared" si="26"/>
        <v>Turno 12</v>
      </c>
      <c r="G751" s="71" t="e">
        <f>#REF!</f>
        <v>#REF!</v>
      </c>
      <c r="H751" s="67">
        <v>0</v>
      </c>
      <c r="I751" s="60">
        <v>18</v>
      </c>
      <c r="J751" s="66"/>
      <c r="K751" s="66"/>
      <c r="L751" s="66"/>
      <c r="M751" s="66"/>
      <c r="N751" s="66"/>
    </row>
    <row r="752" spans="1:14">
      <c r="A752" s="58" t="e">
        <f>MAX($A$94:A751)+COUNTIF(G752:N752,$E$74)+AND(G752=$N$72,OR(H752="Barrage",H752="16mi",H752="8vi",H752="4ti",H752="32mi",H752="Semifinali",H752="Finale"))</f>
        <v>#REF!</v>
      </c>
      <c r="B752" s="58" t="e">
        <f>MAX($B$94:B751)+COUNTIF(G752:N752,$E$57)+AND(G752=$N$55,OR(H752="Barrage",H752="16mi",H752="8vi",H752="4ti",H752="32mi",H752="Semifinali",H752="Finale"))</f>
        <v>#REF!</v>
      </c>
      <c r="C752" s="73" t="e">
        <f>MAX($C$94:C751)+COUNTIF(G752:N752,$E$40)+AND(G752=$N$38,OR(H752="Barrage",H752="16mi",H752="8vi",H752="4ti",H752="32mi",H752="Semifinali",H752="Finale"))</f>
        <v>#REF!</v>
      </c>
      <c r="D752" s="73" t="e">
        <f>MAX($D$94:D751)+COUNTIF(G752:N752,$E$23)+AND(G752=$N$21,OR(H752="Barrage",H752="16mi",H752="8vi",H752="4ti",H752="32mi",H752="Semifinali",H752="Finale"))</f>
        <v>#REF!</v>
      </c>
      <c r="E752" s="73" t="e">
        <f>MAX($E$94:E751)+COUNTIF(G752:N752,$E$6)+AND(G752=$N$4,OR(H752="Barrage",H752="16mi",H752="8vi",H752="4ti",H752="32mi",H752="Semifinali",H752="Finale"))</f>
        <v>#REF!</v>
      </c>
      <c r="F752" s="58" t="str">
        <f t="shared" si="26"/>
        <v>Turno 12</v>
      </c>
      <c r="G752" s="71" t="e">
        <f>#REF!</f>
        <v>#REF!</v>
      </c>
      <c r="H752" s="67">
        <v>0</v>
      </c>
      <c r="I752" s="60">
        <v>19</v>
      </c>
      <c r="J752" s="66"/>
      <c r="K752" s="66"/>
      <c r="L752" s="66"/>
      <c r="M752" s="66"/>
      <c r="N752" s="66"/>
    </row>
    <row r="753" spans="1:14">
      <c r="A753" s="58" t="e">
        <f>MAX($A$94:A752)+COUNTIF(G753:N753,$E$74)+AND(G753=$N$72,OR(H753="Barrage",H753="16mi",H753="8vi",H753="4ti",H753="32mi",H753="Semifinali",H753="Finale"))</f>
        <v>#REF!</v>
      </c>
      <c r="B753" s="58" t="e">
        <f>MAX($B$94:B752)+COUNTIF(G753:N753,$E$57)+AND(G753=$N$55,OR(H753="Barrage",H753="16mi",H753="8vi",H753="4ti",H753="32mi",H753="Semifinali",H753="Finale"))</f>
        <v>#REF!</v>
      </c>
      <c r="C753" s="73" t="e">
        <f>MAX($C$94:C752)+COUNTIF(G753:N753,$E$40)+AND(G753=$N$38,OR(H753="Barrage",H753="16mi",H753="8vi",H753="4ti",H753="32mi",H753="Semifinali",H753="Finale"))</f>
        <v>#REF!</v>
      </c>
      <c r="D753" s="73" t="e">
        <f>MAX($D$94:D752)+COUNTIF(G753:N753,$E$23)+AND(G753=$N$21,OR(H753="Barrage",H753="16mi",H753="8vi",H753="4ti",H753="32mi",H753="Semifinali",H753="Finale"))</f>
        <v>#REF!</v>
      </c>
      <c r="E753" s="73" t="e">
        <f>MAX($E$94:E752)+COUNTIF(G753:N753,$E$6)+AND(G753=$N$4,OR(H753="Barrage",H753="16mi",H753="8vi",H753="4ti",H753="32mi",H753="Semifinali",H753="Finale"))</f>
        <v>#REF!</v>
      </c>
      <c r="F753" s="58" t="str">
        <f t="shared" si="26"/>
        <v>Turno 12</v>
      </c>
      <c r="G753" s="71" t="e">
        <f>#REF!</f>
        <v>#REF!</v>
      </c>
      <c r="H753" s="67">
        <v>0</v>
      </c>
      <c r="I753" s="60">
        <v>20</v>
      </c>
      <c r="J753" s="66"/>
      <c r="K753" s="66"/>
      <c r="L753" s="66"/>
      <c r="M753" s="66"/>
      <c r="N753" s="66"/>
    </row>
    <row r="754" spans="1:14">
      <c r="A754" s="58" t="e">
        <f>MAX($A$94:A753)+COUNTIF(G754:N754,$E$74)+AND(G754=$N$72,OR(H754="Barrage",H754="16mi",H754="8vi",H754="4ti",H754="32mi",H754="Semifinali",H754="Finale"))</f>
        <v>#REF!</v>
      </c>
      <c r="B754" s="58" t="e">
        <f>MAX($B$94:B753)+COUNTIF(G754:N754,$E$57)+AND(G754=$N$55,OR(H754="Barrage",H754="16mi",H754="8vi",H754="4ti",H754="32mi",H754="Semifinali",H754="Finale"))</f>
        <v>#REF!</v>
      </c>
      <c r="C754" s="73" t="e">
        <f>MAX($C$94:C753)+COUNTIF(G754:N754,$E$40)+AND(G754=$N$38,OR(H754="Barrage",H754="16mi",H754="8vi",H754="4ti",H754="32mi",H754="Semifinali",H754="Finale"))</f>
        <v>#REF!</v>
      </c>
      <c r="D754" s="73" t="e">
        <f>MAX($D$94:D753)+COUNTIF(G754:N754,$E$23)+AND(G754=$N$21,OR(H754="Barrage",H754="16mi",H754="8vi",H754="4ti",H754="32mi",H754="Semifinali",H754="Finale"))</f>
        <v>#REF!</v>
      </c>
      <c r="E754" s="73" t="e">
        <f>MAX($E$94:E753)+COUNTIF(G754:N754,$E$6)+AND(G754=$N$4,OR(H754="Barrage",H754="16mi",H754="8vi",H754="4ti",H754="32mi",H754="Semifinali",H754="Finale"))</f>
        <v>#REF!</v>
      </c>
      <c r="F754" s="58" t="str">
        <f t="shared" si="26"/>
        <v>Turno 12</v>
      </c>
      <c r="G754" s="71" t="e">
        <f>#REF!</f>
        <v>#REF!</v>
      </c>
      <c r="H754" s="67">
        <v>0</v>
      </c>
      <c r="I754" s="60">
        <v>21</v>
      </c>
      <c r="J754" s="66"/>
      <c r="K754" s="66"/>
      <c r="L754" s="66"/>
      <c r="M754" s="66"/>
      <c r="N754" s="66"/>
    </row>
    <row r="755" spans="1:14">
      <c r="A755" s="58" t="e">
        <f>MAX($A$94:A754)+COUNTIF(G755:N755,$E$74)+AND(G755=$N$72,OR(H755="Barrage",H755="16mi",H755="8vi",H755="4ti",H755="32mi",H755="Semifinali",H755="Finale"))</f>
        <v>#REF!</v>
      </c>
      <c r="B755" s="58" t="e">
        <f>MAX($B$94:B754)+COUNTIF(G755:N755,$E$57)+AND(G755=$N$55,OR(H755="Barrage",H755="16mi",H755="8vi",H755="4ti",H755="32mi",H755="Semifinali",H755="Finale"))</f>
        <v>#REF!</v>
      </c>
      <c r="C755" s="73" t="e">
        <f>MAX($C$94:C754)+COUNTIF(G755:N755,$E$40)+AND(G755=$N$38,OR(H755="Barrage",H755="16mi",H755="8vi",H755="4ti",H755="32mi",H755="Semifinali",H755="Finale"))</f>
        <v>#REF!</v>
      </c>
      <c r="D755" s="73" t="e">
        <f>MAX($D$94:D754)+COUNTIF(G755:N755,$E$23)+AND(G755=$N$21,OR(H755="Barrage",H755="16mi",H755="8vi",H755="4ti",H755="32mi",H755="Semifinali",H755="Finale"))</f>
        <v>#REF!</v>
      </c>
      <c r="E755" s="73" t="e">
        <f>MAX($E$94:E754)+COUNTIF(G755:N755,$E$6)+AND(G755=$N$4,OR(H755="Barrage",H755="16mi",H755="8vi",H755="4ti",H755="32mi",H755="Semifinali",H755="Finale"))</f>
        <v>#REF!</v>
      </c>
      <c r="F755" s="58" t="str">
        <f t="shared" si="26"/>
        <v>Turno 12</v>
      </c>
      <c r="G755" s="71" t="e">
        <f>#REF!</f>
        <v>#REF!</v>
      </c>
      <c r="H755" s="67">
        <v>0</v>
      </c>
      <c r="I755" s="60">
        <v>22</v>
      </c>
      <c r="J755" s="66"/>
      <c r="K755" s="66"/>
      <c r="L755" s="66"/>
      <c r="M755" s="66"/>
      <c r="N755" s="66"/>
    </row>
    <row r="756" spans="1:14">
      <c r="A756" s="58" t="e">
        <f>MAX($A$94:A755)+COUNTIF(G756:N756,$E$74)+AND(G756=$N$72,OR(H756="Barrage",H756="16mi",H756="8vi",H756="4ti",H756="32mi",H756="Semifinali",H756="Finale"))</f>
        <v>#REF!</v>
      </c>
      <c r="B756" s="58" t="e">
        <f>MAX($B$94:B755)+COUNTIF(G756:N756,$E$57)+AND(G756=$N$55,OR(H756="Barrage",H756="16mi",H756="8vi",H756="4ti",H756="32mi",H756="Semifinali",H756="Finale"))</f>
        <v>#REF!</v>
      </c>
      <c r="C756" s="73" t="e">
        <f>MAX($C$94:C755)+COUNTIF(G756:N756,$E$40)+AND(G756=$N$38,OR(H756="Barrage",H756="16mi",H756="8vi",H756="4ti",H756="32mi",H756="Semifinali",H756="Finale"))</f>
        <v>#REF!</v>
      </c>
      <c r="D756" s="73" t="e">
        <f>MAX($D$94:D755)+COUNTIF(G756:N756,$E$23)+AND(G756=$N$21,OR(H756="Barrage",H756="16mi",H756="8vi",H756="4ti",H756="32mi",H756="Semifinali",H756="Finale"))</f>
        <v>#REF!</v>
      </c>
      <c r="E756" s="73" t="e">
        <f>MAX($E$94:E755)+COUNTIF(G756:N756,$E$6)+AND(G756=$N$4,OR(H756="Barrage",H756="16mi",H756="8vi",H756="4ti",H756="32mi",H756="Semifinali",H756="Finale"))</f>
        <v>#REF!</v>
      </c>
      <c r="F756" s="58" t="str">
        <f t="shared" si="26"/>
        <v>Turno 12</v>
      </c>
      <c r="G756" s="71" t="e">
        <f>#REF!</f>
        <v>#REF!</v>
      </c>
      <c r="H756" s="67">
        <v>0</v>
      </c>
      <c r="I756" s="60">
        <v>23</v>
      </c>
      <c r="J756" s="66"/>
      <c r="K756" s="66"/>
      <c r="L756" s="66"/>
      <c r="M756" s="66"/>
      <c r="N756" s="66"/>
    </row>
    <row r="757" spans="1:14">
      <c r="A757" s="58" t="e">
        <f>MAX($A$94:A756)+COUNTIF(G757:N757,$E$74)+AND(G757=$N$72,OR(H757="Barrage",H757="16mi",H757="8vi",H757="4ti",H757="32mi",H757="Semifinali",H757="Finale"))</f>
        <v>#REF!</v>
      </c>
      <c r="B757" s="58" t="e">
        <f>MAX($B$94:B756)+COUNTIF(G757:N757,$E$57)+AND(G757=$N$55,OR(H757="Barrage",H757="16mi",H757="8vi",H757="4ti",H757="32mi",H757="Semifinali",H757="Finale"))</f>
        <v>#REF!</v>
      </c>
      <c r="C757" s="73" t="e">
        <f>MAX($C$94:C756)+COUNTIF(G757:N757,$E$40)+AND(G757=$N$38,OR(H757="Barrage",H757="16mi",H757="8vi",H757="4ti",H757="32mi",H757="Semifinali",H757="Finale"))</f>
        <v>#REF!</v>
      </c>
      <c r="D757" s="73" t="e">
        <f>MAX($D$94:D756)+COUNTIF(G757:N757,$E$23)+AND(G757=$N$21,OR(H757="Barrage",H757="16mi",H757="8vi",H757="4ti",H757="32mi",H757="Semifinali",H757="Finale"))</f>
        <v>#REF!</v>
      </c>
      <c r="E757" s="73" t="e">
        <f>MAX($E$94:E756)+COUNTIF(G757:N757,$E$6)+AND(G757=$N$4,OR(H757="Barrage",H757="16mi",H757="8vi",H757="4ti",H757="32mi",H757="Semifinali",H757="Finale"))</f>
        <v>#REF!</v>
      </c>
      <c r="F757" s="58" t="str">
        <f t="shared" si="26"/>
        <v>Turno 12</v>
      </c>
      <c r="G757" s="71" t="e">
        <f>#REF!</f>
        <v>#REF!</v>
      </c>
      <c r="H757" s="67">
        <v>0</v>
      </c>
      <c r="I757" s="60">
        <v>24</v>
      </c>
      <c r="J757" s="66"/>
      <c r="K757" s="66"/>
      <c r="L757" s="66"/>
      <c r="M757" s="66"/>
      <c r="N757" s="66"/>
    </row>
    <row r="758" spans="1:14">
      <c r="A758" s="58" t="e">
        <f>MAX($A$94:A757)+COUNTIF(G758:N758,$E$74)+AND(G758=$N$72,OR(H758="Barrage",H758="16mi",H758="8vi",H758="4ti",H758="32mi",H758="Semifinali",H758="Finale"))</f>
        <v>#REF!</v>
      </c>
      <c r="B758" s="58" t="e">
        <f>MAX($B$94:B757)+COUNTIF(G758:N758,$E$57)+AND(G758=$N$55,OR(H758="Barrage",H758="16mi",H758="8vi",H758="4ti",H758="32mi",H758="Semifinali",H758="Finale"))</f>
        <v>#REF!</v>
      </c>
      <c r="C758" s="73" t="e">
        <f>MAX($C$94:C757)+COUNTIF(G758:N758,$E$40)+AND(G758=$N$38,OR(H758="Barrage",H758="16mi",H758="8vi",H758="4ti",H758="32mi",H758="Semifinali",H758="Finale"))</f>
        <v>#REF!</v>
      </c>
      <c r="D758" s="73" t="e">
        <f>MAX($D$94:D757)+COUNTIF(G758:N758,$E$23)+AND(G758=$N$21,OR(H758="Barrage",H758="16mi",H758="8vi",H758="4ti",H758="32mi",H758="Semifinali",H758="Finale"))</f>
        <v>#REF!</v>
      </c>
      <c r="E758" s="73" t="e">
        <f>MAX($E$94:E757)+COUNTIF(G758:N758,$E$6)+AND(G758=$N$4,OR(H758="Barrage",H758="16mi",H758="8vi",H758="4ti",H758="32mi",H758="Semifinali",H758="Finale"))</f>
        <v>#REF!</v>
      </c>
      <c r="F758" s="58" t="str">
        <f t="shared" si="26"/>
        <v>Turno 12</v>
      </c>
      <c r="G758" s="71" t="e">
        <f>#REF!</f>
        <v>#REF!</v>
      </c>
      <c r="H758" s="67">
        <v>0</v>
      </c>
      <c r="I758" s="60">
        <v>25</v>
      </c>
      <c r="J758" s="66"/>
      <c r="K758" s="66"/>
      <c r="L758" s="66"/>
      <c r="M758" s="66"/>
      <c r="N758" s="66"/>
    </row>
    <row r="759" spans="1:14">
      <c r="A759" s="58" t="e">
        <f>MAX($A$94:A758)+COUNTIF(G759:N759,$E$74)+AND(G759=$N$72,OR(H759="Barrage",H759="16mi",H759="8vi",H759="4ti",H759="32mi",H759="Semifinali",H759="Finale"))</f>
        <v>#REF!</v>
      </c>
      <c r="B759" s="58" t="e">
        <f>MAX($B$94:B758)+COUNTIF(G759:N759,$E$57)+AND(G759=$N$55,OR(H759="Barrage",H759="16mi",H759="8vi",H759="4ti",H759="32mi",H759="Semifinali",H759="Finale"))</f>
        <v>#REF!</v>
      </c>
      <c r="C759" s="73" t="e">
        <f>MAX($C$94:C758)+COUNTIF(G759:N759,$E$40)+AND(G759=$N$38,OR(H759="Barrage",H759="16mi",H759="8vi",H759="4ti",H759="32mi",H759="Semifinali",H759="Finale"))</f>
        <v>#REF!</v>
      </c>
      <c r="D759" s="73" t="e">
        <f>MAX($D$94:D758)+COUNTIF(G759:N759,$E$23)+AND(G759=$N$21,OR(H759="Barrage",H759="16mi",H759="8vi",H759="4ti",H759="32mi",H759="Semifinali",H759="Finale"))</f>
        <v>#REF!</v>
      </c>
      <c r="E759" s="73" t="e">
        <f>MAX($E$94:E758)+COUNTIF(G759:N759,$E$6)+AND(G759=$N$4,OR(H759="Barrage",H759="16mi",H759="8vi",H759="4ti",H759="32mi",H759="Semifinali",H759="Finale"))</f>
        <v>#REF!</v>
      </c>
      <c r="F759" s="58" t="str">
        <f t="shared" si="26"/>
        <v>Turno 12</v>
      </c>
      <c r="G759" s="71" t="e">
        <f>#REF!</f>
        <v>#REF!</v>
      </c>
      <c r="H759" s="67">
        <v>0</v>
      </c>
      <c r="I759" s="60">
        <v>26</v>
      </c>
      <c r="J759" s="66"/>
      <c r="K759" s="66"/>
      <c r="L759" s="66"/>
      <c r="M759" s="66"/>
      <c r="N759" s="66"/>
    </row>
    <row r="760" spans="1:14">
      <c r="A760" s="58" t="e">
        <f>MAX($A$94:A759)+COUNTIF(G760:N760,$E$74)+AND(G760=$N$72,OR(H760="Barrage",H760="16mi",H760="8vi",H760="4ti",H760="32mi",H760="Semifinali",H760="Finale"))</f>
        <v>#REF!</v>
      </c>
      <c r="B760" s="58" t="e">
        <f>MAX($B$94:B759)+COUNTIF(G760:N760,$E$57)+AND(G760=$N$55,OR(H760="Barrage",H760="16mi",H760="8vi",H760="4ti",H760="32mi",H760="Semifinali",H760="Finale"))</f>
        <v>#REF!</v>
      </c>
      <c r="C760" s="73" t="e">
        <f>MAX($C$94:C759)+COUNTIF(G760:N760,$E$40)+AND(G760=$N$38,OR(H760="Barrage",H760="16mi",H760="8vi",H760="4ti",H760="32mi",H760="Semifinali",H760="Finale"))</f>
        <v>#REF!</v>
      </c>
      <c r="D760" s="73" t="e">
        <f>MAX($D$94:D759)+COUNTIF(G760:N760,$E$23)+AND(G760=$N$21,OR(H760="Barrage",H760="16mi",H760="8vi",H760="4ti",H760="32mi",H760="Semifinali",H760="Finale"))</f>
        <v>#REF!</v>
      </c>
      <c r="E760" s="73" t="e">
        <f>MAX($E$94:E759)+COUNTIF(G760:N760,$E$6)+AND(G760=$N$4,OR(H760="Barrage",H760="16mi",H760="8vi",H760="4ti",H760="32mi",H760="Semifinali",H760="Finale"))</f>
        <v>#REF!</v>
      </c>
      <c r="F760" s="58" t="str">
        <f t="shared" si="26"/>
        <v>Turno 12</v>
      </c>
      <c r="G760" s="71" t="e">
        <f>#REF!</f>
        <v>#REF!</v>
      </c>
      <c r="H760" s="67">
        <v>0</v>
      </c>
      <c r="I760" s="60">
        <v>27</v>
      </c>
      <c r="J760" s="66"/>
      <c r="K760" s="66"/>
      <c r="L760" s="66"/>
      <c r="M760" s="66"/>
      <c r="N760" s="66"/>
    </row>
    <row r="761" spans="1:14">
      <c r="A761" s="58" t="e">
        <f>MAX($A$94:A760)+COUNTIF(G761:N761,$E$74)+AND(G761=$N$72,OR(H761="Barrage",H761="16mi",H761="8vi",H761="4ti",H761="32mi",H761="Semifinali",H761="Finale"))</f>
        <v>#REF!</v>
      </c>
      <c r="B761" s="58" t="e">
        <f>MAX($B$94:B760)+COUNTIF(G761:N761,$E$57)+AND(G761=$N$55,OR(H761="Barrage",H761="16mi",H761="8vi",H761="4ti",H761="32mi",H761="Semifinali",H761="Finale"))</f>
        <v>#REF!</v>
      </c>
      <c r="C761" s="73" t="e">
        <f>MAX($C$94:C760)+COUNTIF(G761:N761,$E$40)+AND(G761=$N$38,OR(H761="Barrage",H761="16mi",H761="8vi",H761="4ti",H761="32mi",H761="Semifinali",H761="Finale"))</f>
        <v>#REF!</v>
      </c>
      <c r="D761" s="73" t="e">
        <f>MAX($D$94:D760)+COUNTIF(G761:N761,$E$23)+AND(G761=$N$21,OR(H761="Barrage",H761="16mi",H761="8vi",H761="4ti",H761="32mi",H761="Semifinali",H761="Finale"))</f>
        <v>#REF!</v>
      </c>
      <c r="E761" s="73" t="e">
        <f>MAX($E$94:E760)+COUNTIF(G761:N761,$E$6)+AND(G761=$N$4,OR(H761="Barrage",H761="16mi",H761="8vi",H761="4ti",H761="32mi",H761="Semifinali",H761="Finale"))</f>
        <v>#REF!</v>
      </c>
      <c r="F761" s="58" t="str">
        <f t="shared" si="26"/>
        <v>Turno 12</v>
      </c>
      <c r="G761" s="71" t="e">
        <f>#REF!</f>
        <v>#REF!</v>
      </c>
      <c r="H761" s="67">
        <v>0</v>
      </c>
      <c r="I761" s="60">
        <v>28</v>
      </c>
      <c r="J761" s="66"/>
      <c r="K761" s="66"/>
      <c r="L761" s="66"/>
      <c r="M761" s="66"/>
      <c r="N761" s="66"/>
    </row>
    <row r="762" spans="1:14">
      <c r="A762" s="58" t="e">
        <f>MAX($A$94:A761)+COUNTIF(G762:N762,$E$74)+AND(G762=$N$72,OR(H762="Barrage",H762="16mi",H762="8vi",H762="4ti",H762="32mi",H762="Semifinali",H762="Finale"))</f>
        <v>#REF!</v>
      </c>
      <c r="B762" s="58" t="e">
        <f>MAX($B$94:B761)+COUNTIF(G762:N762,$E$57)+AND(G762=$N$55,OR(H762="Barrage",H762="16mi",H762="8vi",H762="4ti",H762="32mi",H762="Semifinali",H762="Finale"))</f>
        <v>#REF!</v>
      </c>
      <c r="C762" s="73" t="e">
        <f>MAX($C$94:C761)+COUNTIF(G762:N762,$E$40)+AND(G762=$N$38,OR(H762="Barrage",H762="16mi",H762="8vi",H762="4ti",H762="32mi",H762="Semifinali",H762="Finale"))</f>
        <v>#REF!</v>
      </c>
      <c r="D762" s="73" t="e">
        <f>MAX($D$94:D761)+COUNTIF(G762:N762,$E$23)+AND(G762=$N$21,OR(H762="Barrage",H762="16mi",H762="8vi",H762="4ti",H762="32mi",H762="Semifinali",H762="Finale"))</f>
        <v>#REF!</v>
      </c>
      <c r="E762" s="73" t="e">
        <f>MAX($E$94:E761)+COUNTIF(G762:N762,$E$6)+AND(G762=$N$4,OR(H762="Barrage",H762="16mi",H762="8vi",H762="4ti",H762="32mi",H762="Semifinali",H762="Finale"))</f>
        <v>#REF!</v>
      </c>
      <c r="F762" s="58" t="str">
        <f t="shared" si="26"/>
        <v>Turno 12</v>
      </c>
      <c r="G762" s="71" t="e">
        <f>#REF!</f>
        <v>#REF!</v>
      </c>
      <c r="H762" s="67">
        <v>0</v>
      </c>
      <c r="I762" s="60">
        <v>29</v>
      </c>
      <c r="J762" s="66"/>
      <c r="K762" s="66"/>
      <c r="L762" s="66"/>
      <c r="M762" s="66"/>
      <c r="N762" s="66"/>
    </row>
    <row r="763" spans="1:14">
      <c r="A763" s="58" t="e">
        <f>MAX($A$94:A762)+COUNTIF(G763:N763,$E$74)+AND(G763=$N$72,OR(H763="Barrage",H763="16mi",H763="8vi",H763="4ti",H763="32mi",H763="Semifinali",H763="Finale"))</f>
        <v>#REF!</v>
      </c>
      <c r="B763" s="58" t="e">
        <f>MAX($B$94:B762)+COUNTIF(G763:N763,$E$57)+AND(G763=$N$55,OR(H763="Barrage",H763="16mi",H763="8vi",H763="4ti",H763="32mi",H763="Semifinali",H763="Finale"))</f>
        <v>#REF!</v>
      </c>
      <c r="C763" s="73" t="e">
        <f>MAX($C$94:C762)+COUNTIF(G763:N763,$E$40)+AND(G763=$N$38,OR(H763="Barrage",H763="16mi",H763="8vi",H763="4ti",H763="32mi",H763="Semifinali",H763="Finale"))</f>
        <v>#REF!</v>
      </c>
      <c r="D763" s="73" t="e">
        <f>MAX($D$94:D762)+COUNTIF(G763:N763,$E$23)+AND(G763=$N$21,OR(H763="Barrage",H763="16mi",H763="8vi",H763="4ti",H763="32mi",H763="Semifinali",H763="Finale"))</f>
        <v>#REF!</v>
      </c>
      <c r="E763" s="73" t="e">
        <f>MAX($E$94:E762)+COUNTIF(G763:N763,$E$6)+AND(G763=$N$4,OR(H763="Barrage",H763="16mi",H763="8vi",H763="4ti",H763="32mi",H763="Semifinali",H763="Finale"))</f>
        <v>#REF!</v>
      </c>
      <c r="F763" s="58" t="str">
        <f t="shared" si="26"/>
        <v>Turno 12</v>
      </c>
      <c r="G763" s="71" t="e">
        <f>#REF!</f>
        <v>#REF!</v>
      </c>
      <c r="H763" s="67">
        <v>0</v>
      </c>
      <c r="I763" s="60">
        <v>30</v>
      </c>
      <c r="J763" s="66"/>
      <c r="K763" s="66"/>
      <c r="L763" s="66"/>
      <c r="M763" s="66"/>
      <c r="N763" s="66"/>
    </row>
    <row r="764" spans="1:14">
      <c r="A764" s="58" t="e">
        <f>MAX($A$94:A763)+COUNTIF(G764:N764,$E$74)+AND(G764=$N$72,OR(H764="Barrage",H764="16mi",H764="8vi",H764="4ti",H764="32mi",H764="Semifinali",H764="Finale"))</f>
        <v>#REF!</v>
      </c>
      <c r="B764" s="58" t="e">
        <f>MAX($B$94:B763)+COUNTIF(G764:N764,$E$57)+AND(G764=$N$55,OR(H764="Barrage",H764="16mi",H764="8vi",H764="4ti",H764="32mi",H764="Semifinali",H764="Finale"))</f>
        <v>#REF!</v>
      </c>
      <c r="C764" s="73" t="e">
        <f>MAX($C$94:C763)+COUNTIF(G764:N764,$E$40)+AND(G764=$N$38,OR(H764="Barrage",H764="16mi",H764="8vi",H764="4ti",H764="32mi",H764="Semifinali",H764="Finale"))</f>
        <v>#REF!</v>
      </c>
      <c r="D764" s="73" t="e">
        <f>MAX($D$94:D763)+COUNTIF(G764:N764,$E$23)+AND(G764=$N$21,OR(H764="Barrage",H764="16mi",H764="8vi",H764="4ti",H764="32mi",H764="Semifinali",H764="Finale"))</f>
        <v>#REF!</v>
      </c>
      <c r="E764" s="73" t="e">
        <f>MAX($E$94:E763)+COUNTIF(G764:N764,$E$6)+AND(G764=$N$4,OR(H764="Barrage",H764="16mi",H764="8vi",H764="4ti",H764="32mi",H764="Semifinali",H764="Finale"))</f>
        <v>#REF!</v>
      </c>
      <c r="F764" s="58" t="str">
        <f t="shared" si="26"/>
        <v>Turno 12</v>
      </c>
      <c r="G764" s="71" t="e">
        <f>#REF!</f>
        <v>#REF!</v>
      </c>
      <c r="H764" s="67">
        <v>0</v>
      </c>
      <c r="I764" s="60">
        <v>31</v>
      </c>
      <c r="J764" s="66"/>
      <c r="K764" s="66"/>
      <c r="L764" s="66"/>
      <c r="M764" s="66"/>
      <c r="N764" s="66"/>
    </row>
    <row r="765" spans="1:14">
      <c r="A765" s="58" t="e">
        <f>MAX($A$94:A764)+COUNTIF(G765:N765,$E$74)+AND(G765=$N$72,OR(H765="Barrage",H765="16mi",H765="8vi",H765="4ti",H765="32mi",H765="Semifinali",H765="Finale"))</f>
        <v>#REF!</v>
      </c>
      <c r="B765" s="58" t="e">
        <f>MAX($B$94:B764)+COUNTIF(G765:N765,$E$57)+AND(G765=$N$55,OR(H765="Barrage",H765="16mi",H765="8vi",H765="4ti",H765="32mi",H765="Semifinali",H765="Finale"))</f>
        <v>#REF!</v>
      </c>
      <c r="C765" s="73" t="e">
        <f>MAX($C$94:C764)+COUNTIF(G765:N765,$E$40)+AND(G765=$N$38,OR(H765="Barrage",H765="16mi",H765="8vi",H765="4ti",H765="32mi",H765="Semifinali",H765="Finale"))</f>
        <v>#REF!</v>
      </c>
      <c r="D765" s="73" t="e">
        <f>MAX($D$94:D764)+COUNTIF(G765:N765,$E$23)+AND(G765=$N$21,OR(H765="Barrage",H765="16mi",H765="8vi",H765="4ti",H765="32mi",H765="Semifinali",H765="Finale"))</f>
        <v>#REF!</v>
      </c>
      <c r="E765" s="73" t="e">
        <f>MAX($E$94:E764)+COUNTIF(G765:N765,$E$6)+AND(G765=$N$4,OR(H765="Barrage",H765="16mi",H765="8vi",H765="4ti",H765="32mi",H765="Semifinali",H765="Finale"))</f>
        <v>#REF!</v>
      </c>
      <c r="F765" s="58" t="str">
        <f t="shared" si="26"/>
        <v>Turno 12</v>
      </c>
      <c r="G765" s="71" t="e">
        <f>#REF!</f>
        <v>#REF!</v>
      </c>
      <c r="H765" s="67">
        <v>0</v>
      </c>
      <c r="I765" s="60">
        <v>32</v>
      </c>
      <c r="J765" s="66"/>
      <c r="K765" s="66"/>
      <c r="L765" s="66"/>
      <c r="M765" s="66"/>
      <c r="N765" s="66"/>
    </row>
    <row r="766" spans="1:14">
      <c r="A766" s="58" t="e">
        <f>MAX($A$94:A765)+COUNTIF(G766:N766,$E$74)+AND(G766=$N$72,OR(H766="Barrage",H766="16mi",H766="8vi",H766="4ti",H766="32mi",H766="Semifinali",H766="Finale"))</f>
        <v>#REF!</v>
      </c>
      <c r="B766" s="58" t="e">
        <f>MAX($B$94:B765)+COUNTIF(G766:N766,$E$57)+AND(G766=$N$55,OR(H766="Barrage",H766="16mi",H766="8vi",H766="4ti",H766="32mi",H766="Semifinali",H766="Finale"))</f>
        <v>#REF!</v>
      </c>
      <c r="C766" s="73" t="e">
        <f>MAX($C$94:C765)+COUNTIF(G766:N766,$E$40)+AND(G766=$N$38,OR(H766="Barrage",H766="16mi",H766="8vi",H766="4ti",H766="32mi",H766="Semifinali",H766="Finale"))</f>
        <v>#REF!</v>
      </c>
      <c r="D766" s="73" t="e">
        <f>MAX($D$94:D765)+COUNTIF(G766:N766,$E$23)+AND(G766=$N$21,OR(H766="Barrage",H766="16mi",H766="8vi",H766="4ti",H766="32mi",H766="Semifinali",H766="Finale"))</f>
        <v>#REF!</v>
      </c>
      <c r="E766" s="73" t="e">
        <f>MAX($E$94:E765)+COUNTIF(G766:N766,$E$6)+AND(G766=$N$4,OR(H766="Barrage",H766="16mi",H766="8vi",H766="4ti",H766="32mi",H766="Semifinali",H766="Finale"))</f>
        <v>#REF!</v>
      </c>
      <c r="F766" s="58" t="str">
        <f t="shared" si="26"/>
        <v>Turno 12</v>
      </c>
      <c r="G766" s="71" t="e">
        <f>#REF!</f>
        <v>#REF!</v>
      </c>
      <c r="H766" s="67">
        <v>0</v>
      </c>
      <c r="I766" s="60">
        <v>33</v>
      </c>
      <c r="J766" s="66"/>
      <c r="K766" s="66"/>
      <c r="L766" s="66"/>
      <c r="M766" s="66"/>
      <c r="N766" s="66"/>
    </row>
    <row r="767" spans="1:14">
      <c r="A767" s="58" t="e">
        <f>MAX($A$94:A766)+COUNTIF(G767:N767,$E$74)+AND(G767=$N$72,OR(H767="Barrage",H767="16mi",H767="8vi",H767="4ti",H767="32mi",H767="Semifinali",H767="Finale"))</f>
        <v>#REF!</v>
      </c>
      <c r="B767" s="58" t="e">
        <f>MAX($B$94:B766)+COUNTIF(G767:N767,$E$57)+AND(G767=$N$55,OR(H767="Barrage",H767="16mi",H767="8vi",H767="4ti",H767="32mi",H767="Semifinali",H767="Finale"))</f>
        <v>#REF!</v>
      </c>
      <c r="C767" s="73" t="e">
        <f>MAX($C$94:C766)+COUNTIF(G767:N767,$E$40)+AND(G767=$N$38,OR(H767="Barrage",H767="16mi",H767="8vi",H767="4ti",H767="32mi",H767="Semifinali",H767="Finale"))</f>
        <v>#REF!</v>
      </c>
      <c r="D767" s="73" t="e">
        <f>MAX($D$94:D766)+COUNTIF(G767:N767,$E$23)+AND(G767=$N$21,OR(H767="Barrage",H767="16mi",H767="8vi",H767="4ti",H767="32mi",H767="Semifinali",H767="Finale"))</f>
        <v>#REF!</v>
      </c>
      <c r="E767" s="73" t="e">
        <f>MAX($E$94:E766)+COUNTIF(G767:N767,$E$6)+AND(G767=$N$4,OR(H767="Barrage",H767="16mi",H767="8vi",H767="4ti",H767="32mi",H767="Semifinali",H767="Finale"))</f>
        <v>#REF!</v>
      </c>
      <c r="F767" s="58" t="str">
        <f t="shared" si="26"/>
        <v>Turno 12</v>
      </c>
      <c r="G767" s="71" t="e">
        <f>#REF!</f>
        <v>#REF!</v>
      </c>
      <c r="H767" s="67">
        <v>0</v>
      </c>
      <c r="I767" s="60">
        <v>34</v>
      </c>
      <c r="J767" s="66"/>
      <c r="K767" s="66"/>
      <c r="L767" s="66"/>
      <c r="M767" s="66"/>
      <c r="N767" s="66"/>
    </row>
    <row r="768" spans="1:14">
      <c r="A768" s="58" t="e">
        <f>MAX($A$94:A767)+COUNTIF(G768:N768,$E$74)+AND(G768=$N$72,OR(H768="Barrage",H768="16mi",H768="8vi",H768="4ti",H768="32mi",H768="Semifinali",H768="Finale"))</f>
        <v>#REF!</v>
      </c>
      <c r="B768" s="58" t="e">
        <f>MAX($B$94:B767)+COUNTIF(G768:N768,$E$57)+AND(G768=$N$55,OR(H768="Barrage",H768="16mi",H768="8vi",H768="4ti",H768="32mi",H768="Semifinali",H768="Finale"))</f>
        <v>#REF!</v>
      </c>
      <c r="C768" s="73" t="e">
        <f>MAX($C$94:C767)+COUNTIF(G768:N768,$E$40)+AND(G768=$N$38,OR(H768="Barrage",H768="16mi",H768="8vi",H768="4ti",H768="32mi",H768="Semifinali",H768="Finale"))</f>
        <v>#REF!</v>
      </c>
      <c r="D768" s="73" t="e">
        <f>MAX($D$94:D767)+COUNTIF(G768:N768,$E$23)+AND(G768=$N$21,OR(H768="Barrage",H768="16mi",H768="8vi",H768="4ti",H768="32mi",H768="Semifinali",H768="Finale"))</f>
        <v>#REF!</v>
      </c>
      <c r="E768" s="73" t="e">
        <f>MAX($E$94:E767)+COUNTIF(G768:N768,$E$6)+AND(G768=$N$4,OR(H768="Barrage",H768="16mi",H768="8vi",H768="4ti",H768="32mi",H768="Semifinali",H768="Finale"))</f>
        <v>#REF!</v>
      </c>
      <c r="F768" s="58" t="str">
        <f t="shared" si="26"/>
        <v>Turno 12</v>
      </c>
      <c r="G768" s="71" t="e">
        <f>#REF!</f>
        <v>#REF!</v>
      </c>
      <c r="H768" s="67">
        <v>0</v>
      </c>
      <c r="I768" s="60">
        <v>35</v>
      </c>
      <c r="J768" s="66"/>
      <c r="K768" s="66"/>
      <c r="L768" s="66"/>
      <c r="M768" s="66"/>
      <c r="N768" s="66"/>
    </row>
    <row r="769" spans="1:14">
      <c r="A769" s="58" t="e">
        <f>MAX($A$94:A768)+COUNTIF(G769:N769,$E$74)+AND(G769=$N$72,OR(H769="Barrage",H769="16mi",H769="8vi",H769="4ti",H769="32mi",H769="Semifinali",H769="Finale"))</f>
        <v>#REF!</v>
      </c>
      <c r="B769" s="58" t="e">
        <f>MAX($B$94:B768)+COUNTIF(G769:N769,$E$57)+AND(G769=$N$55,OR(H769="Barrage",H769="16mi",H769="8vi",H769="4ti",H769="32mi",H769="Semifinali",H769="Finale"))</f>
        <v>#REF!</v>
      </c>
      <c r="C769" s="73" t="e">
        <f>MAX($C$94:C768)+COUNTIF(G769:N769,$E$40)+AND(G769=$N$38,OR(H769="Barrage",H769="16mi",H769="8vi",H769="4ti",H769="32mi",H769="Semifinali",H769="Finale"))</f>
        <v>#REF!</v>
      </c>
      <c r="D769" s="73" t="e">
        <f>MAX($D$94:D768)+COUNTIF(G769:N769,$E$23)+AND(G769=$N$21,OR(H769="Barrage",H769="16mi",H769="8vi",H769="4ti",H769="32mi",H769="Semifinali",H769="Finale"))</f>
        <v>#REF!</v>
      </c>
      <c r="E769" s="73" t="e">
        <f>MAX($E$94:E768)+COUNTIF(G769:N769,$E$6)+AND(G769=$N$4,OR(H769="Barrage",H769="16mi",H769="8vi",H769="4ti",H769="32mi",H769="Semifinali",H769="Finale"))</f>
        <v>#REF!</v>
      </c>
      <c r="F769" s="58" t="str">
        <f t="shared" si="26"/>
        <v>Turno 12</v>
      </c>
      <c r="G769" s="71" t="e">
        <f>#REF!</f>
        <v>#REF!</v>
      </c>
      <c r="H769" s="67">
        <v>0</v>
      </c>
      <c r="I769" s="60">
        <v>36</v>
      </c>
      <c r="J769" s="66"/>
      <c r="K769" s="66"/>
      <c r="L769" s="66"/>
      <c r="M769" s="66"/>
      <c r="N769" s="66"/>
    </row>
    <row r="770" spans="1:14">
      <c r="A770" s="58" t="e">
        <f>MAX($A$94:A769)+COUNTIF(G770:N770,$E$74)+AND(G770=$N$72,OR(H770="Barrage",H770="16mi",H770="8vi",H770="4ti",H770="32mi",H770="Semifinali",H770="Finale"))</f>
        <v>#REF!</v>
      </c>
      <c r="B770" s="58" t="e">
        <f>MAX($B$94:B769)+COUNTIF(G770:N770,$E$57)+AND(G770=$N$55,OR(H770="Barrage",H770="16mi",H770="8vi",H770="4ti",H770="32mi",H770="Semifinali",H770="Finale"))</f>
        <v>#REF!</v>
      </c>
      <c r="C770" s="73" t="e">
        <f>MAX($C$94:C769)+COUNTIF(G770:N770,$E$40)+AND(G770=$N$38,OR(H770="Barrage",H770="16mi",H770="8vi",H770="4ti",H770="32mi",H770="Semifinali",H770="Finale"))</f>
        <v>#REF!</v>
      </c>
      <c r="D770" s="73" t="e">
        <f>MAX($D$94:D769)+COUNTIF(G770:N770,$E$23)+AND(G770=$N$21,OR(H770="Barrage",H770="16mi",H770="8vi",H770="4ti",H770="32mi",H770="Semifinali",H770="Finale"))</f>
        <v>#REF!</v>
      </c>
      <c r="E770" s="73" t="e">
        <f>MAX($E$94:E769)+COUNTIF(G770:N770,$E$6)+AND(G770=$N$4,OR(H770="Barrage",H770="16mi",H770="8vi",H770="4ti",H770="32mi",H770="Semifinali",H770="Finale"))</f>
        <v>#REF!</v>
      </c>
      <c r="F770" s="58" t="str">
        <f t="shared" si="26"/>
        <v>Turno 12</v>
      </c>
      <c r="G770" s="71" t="e">
        <f>#REF!</f>
        <v>#REF!</v>
      </c>
      <c r="H770" s="67">
        <v>0</v>
      </c>
      <c r="I770" s="60">
        <v>37</v>
      </c>
      <c r="J770" s="66"/>
      <c r="K770" s="66"/>
      <c r="L770" s="66"/>
      <c r="M770" s="66"/>
      <c r="N770" s="66"/>
    </row>
    <row r="771" spans="1:14">
      <c r="A771" s="58" t="e">
        <f>MAX($A$94:A770)+COUNTIF(G771:N771,$E$74)+AND(G771=$N$72,OR(H771="Barrage",H771="16mi",H771="8vi",H771="4ti",H771="32mi",H771="Semifinali",H771="Finale"))</f>
        <v>#REF!</v>
      </c>
      <c r="B771" s="58" t="e">
        <f>MAX($B$94:B770)+COUNTIF(G771:N771,$E$57)+AND(G771=$N$55,OR(H771="Barrage",H771="16mi",H771="8vi",H771="4ti",H771="32mi",H771="Semifinali",H771="Finale"))</f>
        <v>#REF!</v>
      </c>
      <c r="C771" s="73" t="e">
        <f>MAX($C$94:C770)+COUNTIF(G771:N771,$E$40)+AND(G771=$N$38,OR(H771="Barrage",H771="16mi",H771="8vi",H771="4ti",H771="32mi",H771="Semifinali",H771="Finale"))</f>
        <v>#REF!</v>
      </c>
      <c r="D771" s="73" t="e">
        <f>MAX($D$94:D770)+COUNTIF(G771:N771,$E$23)+AND(G771=$N$21,OR(H771="Barrage",H771="16mi",H771="8vi",H771="4ti",H771="32mi",H771="Semifinali",H771="Finale"))</f>
        <v>#REF!</v>
      </c>
      <c r="E771" s="73" t="e">
        <f>MAX($E$94:E770)+COUNTIF(G771:N771,$E$6)+AND(G771=$N$4,OR(H771="Barrage",H771="16mi",H771="8vi",H771="4ti",H771="32mi",H771="Semifinali",H771="Finale"))</f>
        <v>#REF!</v>
      </c>
      <c r="F771" s="58" t="str">
        <f t="shared" si="26"/>
        <v>Turno 12</v>
      </c>
      <c r="G771" s="71" t="e">
        <f>#REF!</f>
        <v>#REF!</v>
      </c>
      <c r="H771" s="67">
        <v>0</v>
      </c>
      <c r="I771" s="60">
        <v>38</v>
      </c>
      <c r="J771" s="66"/>
      <c r="K771" s="66"/>
      <c r="L771" s="66"/>
      <c r="M771" s="66"/>
      <c r="N771" s="66"/>
    </row>
    <row r="772" spans="1:14">
      <c r="A772" s="58" t="e">
        <f>MAX($A$94:A771)+COUNTIF(G772:N772,$E$74)+AND(G772=$N$72,OR(H772="Barrage",H772="16mi",H772="8vi",H772="4ti",H772="32mi",H772="Semifinali",H772="Finale"))</f>
        <v>#REF!</v>
      </c>
      <c r="B772" s="58" t="e">
        <f>MAX($B$94:B771)+COUNTIF(G772:N772,$E$57)+AND(G772=$N$55,OR(H772="Barrage",H772="16mi",H772="8vi",H772="4ti",H772="32mi",H772="Semifinali",H772="Finale"))</f>
        <v>#REF!</v>
      </c>
      <c r="C772" s="73" t="e">
        <f>MAX($C$94:C771)+COUNTIF(G772:N772,$E$40)+AND(G772=$N$38,OR(H772="Barrage",H772="16mi",H772="8vi",H772="4ti",H772="32mi",H772="Semifinali",H772="Finale"))</f>
        <v>#REF!</v>
      </c>
      <c r="D772" s="73" t="e">
        <f>MAX($D$94:D771)+COUNTIF(G772:N772,$E$23)+AND(G772=$N$21,OR(H772="Barrage",H772="16mi",H772="8vi",H772="4ti",H772="32mi",H772="Semifinali",H772="Finale"))</f>
        <v>#REF!</v>
      </c>
      <c r="E772" s="73" t="e">
        <f>MAX($E$94:E771)+COUNTIF(G772:N772,$E$6)+AND(G772=$N$4,OR(H772="Barrage",H772="16mi",H772="8vi",H772="4ti",H772="32mi",H772="Semifinali",H772="Finale"))</f>
        <v>#REF!</v>
      </c>
      <c r="F772" s="58" t="str">
        <f t="shared" si="26"/>
        <v>Turno 12</v>
      </c>
      <c r="G772" s="71" t="e">
        <f>#REF!</f>
        <v>#REF!</v>
      </c>
      <c r="H772" s="67">
        <v>0</v>
      </c>
      <c r="I772" s="60">
        <v>39</v>
      </c>
      <c r="J772" s="66"/>
      <c r="K772" s="66"/>
      <c r="L772" s="66"/>
      <c r="M772" s="66"/>
      <c r="N772" s="66"/>
    </row>
    <row r="773" spans="1:14">
      <c r="A773" s="58" t="e">
        <f>MAX($A$94:A772)+COUNTIF(G773:N773,$E$74)+AND(G773=$N$72,OR(H773="Barrage",H773="16mi",H773="8vi",H773="4ti",H773="32mi",H773="Semifinali",H773="Finale"))</f>
        <v>#REF!</v>
      </c>
      <c r="B773" s="58" t="e">
        <f>MAX($B$94:B772)+COUNTIF(G773:N773,$E$57)+AND(G773=$N$55,OR(H773="Barrage",H773="16mi",H773="8vi",H773="4ti",H773="32mi",H773="Semifinali",H773="Finale"))</f>
        <v>#REF!</v>
      </c>
      <c r="C773" s="73" t="e">
        <f>MAX($C$94:C772)+COUNTIF(G773:N773,$E$40)+AND(G773=$N$38,OR(H773="Barrage",H773="16mi",H773="8vi",H773="4ti",H773="32mi",H773="Semifinali",H773="Finale"))</f>
        <v>#REF!</v>
      </c>
      <c r="D773" s="73" t="e">
        <f>MAX($D$94:D772)+COUNTIF(G773:N773,$E$23)+AND(G773=$N$21,OR(H773="Barrage",H773="16mi",H773="8vi",H773="4ti",H773="32mi",H773="Semifinali",H773="Finale"))</f>
        <v>#REF!</v>
      </c>
      <c r="E773" s="73" t="e">
        <f>MAX($E$94:E772)+COUNTIF(G773:N773,$E$6)+AND(G773=$N$4,OR(H773="Barrage",H773="16mi",H773="8vi",H773="4ti",H773="32mi",H773="Semifinali",H773="Finale"))</f>
        <v>#REF!</v>
      </c>
      <c r="F773" s="58" t="str">
        <f t="shared" si="26"/>
        <v>Turno 12</v>
      </c>
      <c r="G773" s="71" t="e">
        <f>#REF!</f>
        <v>#REF!</v>
      </c>
      <c r="H773" s="67">
        <v>0</v>
      </c>
      <c r="I773" s="60">
        <v>40</v>
      </c>
      <c r="J773" s="66"/>
      <c r="K773" s="66"/>
      <c r="L773" s="66"/>
      <c r="M773" s="66"/>
      <c r="N773" s="66"/>
    </row>
    <row r="774" spans="1:14">
      <c r="A774" s="58" t="e">
        <f>MAX($A$94:A773)+COUNTIF(G774:N774,$E$74)+AND(G774=$N$72,OR(H774="Barrage",H774="16mi",H774="8vi",H774="4ti",H774="32mi",H774="Semifinali",H774="Finale"))</f>
        <v>#REF!</v>
      </c>
      <c r="B774" s="58" t="e">
        <f>MAX($B$94:B773)+COUNTIF(G774:N774,$E$57)+AND(G774=$N$55,OR(H774="Barrage",H774="16mi",H774="8vi",H774="4ti",H774="32mi",H774="Semifinali",H774="Finale"))</f>
        <v>#REF!</v>
      </c>
      <c r="C774" s="73" t="e">
        <f>MAX($C$94:C773)+COUNTIF(G774:N774,$E$40)+AND(G774=$N$38,OR(H774="Barrage",H774="16mi",H774="8vi",H774="4ti",H774="32mi",H774="Semifinali",H774="Finale"))</f>
        <v>#REF!</v>
      </c>
      <c r="D774" s="73" t="e">
        <f>MAX($D$94:D773)+COUNTIF(G774:N774,$E$23)+AND(G774=$N$21,OR(H774="Barrage",H774="16mi",H774="8vi",H774="4ti",H774="32mi",H774="Semifinali",H774="Finale"))</f>
        <v>#REF!</v>
      </c>
      <c r="E774" s="73" t="e">
        <f>MAX($E$94:E773)+COUNTIF(G774:N774,$E$6)+AND(G774=$N$4,OR(H774="Barrage",H774="16mi",H774="8vi",H774="4ti",H774="32mi",H774="Semifinali",H774="Finale"))</f>
        <v>#REF!</v>
      </c>
      <c r="F774" s="58" t="str">
        <f t="shared" si="26"/>
        <v>Turno 12</v>
      </c>
      <c r="G774" s="71" t="e">
        <f>#REF!</f>
        <v>#REF!</v>
      </c>
      <c r="H774" s="67">
        <v>0</v>
      </c>
      <c r="I774" s="60">
        <v>41</v>
      </c>
      <c r="J774" s="66"/>
      <c r="K774" s="66"/>
      <c r="L774" s="66"/>
      <c r="M774" s="66"/>
      <c r="N774" s="66"/>
    </row>
    <row r="775" spans="1:14">
      <c r="A775" s="58" t="e">
        <f>MAX($A$94:A774)+COUNTIF(G775:N775,$E$74)+AND(G775=$N$72,OR(H775="Barrage",H775="16mi",H775="8vi",H775="4ti",H775="32mi",H775="Semifinali",H775="Finale"))</f>
        <v>#REF!</v>
      </c>
      <c r="B775" s="58" t="e">
        <f>MAX($B$94:B774)+COUNTIF(G775:N775,$E$57)+AND(G775=$N$55,OR(H775="Barrage",H775="16mi",H775="8vi",H775="4ti",H775="32mi",H775="Semifinali",H775="Finale"))</f>
        <v>#REF!</v>
      </c>
      <c r="C775" s="73" t="e">
        <f>MAX($C$94:C774)+COUNTIF(G775:N775,$E$40)+AND(G775=$N$38,OR(H775="Barrage",H775="16mi",H775="8vi",H775="4ti",H775="32mi",H775="Semifinali",H775="Finale"))</f>
        <v>#REF!</v>
      </c>
      <c r="D775" s="73" t="e">
        <f>MAX($D$94:D774)+COUNTIF(G775:N775,$E$23)+AND(G775=$N$21,OR(H775="Barrage",H775="16mi",H775="8vi",H775="4ti",H775="32mi",H775="Semifinali",H775="Finale"))</f>
        <v>#REF!</v>
      </c>
      <c r="E775" s="73" t="e">
        <f>MAX($E$94:E774)+COUNTIF(G775:N775,$E$6)+AND(G775=$N$4,OR(H775="Barrage",H775="16mi",H775="8vi",H775="4ti",H775="32mi",H775="Semifinali",H775="Finale"))</f>
        <v>#REF!</v>
      </c>
      <c r="F775" s="58" t="str">
        <f t="shared" si="26"/>
        <v>Turno 12</v>
      </c>
      <c r="G775" s="71" t="e">
        <f>#REF!</f>
        <v>#REF!</v>
      </c>
      <c r="H775" s="67">
        <v>0</v>
      </c>
      <c r="I775" s="60">
        <v>42</v>
      </c>
      <c r="J775" s="66"/>
      <c r="K775" s="66"/>
      <c r="L775" s="66"/>
      <c r="M775" s="66"/>
      <c r="N775" s="66"/>
    </row>
    <row r="776" spans="1:14">
      <c r="A776" s="58" t="e">
        <f>MAX($A$94:A775)+COUNTIF(G776:N776,$E$74)+AND(G776=$N$72,OR(H776="Barrage",H776="16mi",H776="8vi",H776="4ti",H776="32mi",H776="Semifinali",H776="Finale"))</f>
        <v>#REF!</v>
      </c>
      <c r="B776" s="58" t="e">
        <f>MAX($B$94:B775)+COUNTIF(G776:N776,$E$57)+AND(G776=$N$55,OR(H776="Barrage",H776="16mi",H776="8vi",H776="4ti",H776="32mi",H776="Semifinali",H776="Finale"))</f>
        <v>#REF!</v>
      </c>
      <c r="C776" s="73" t="e">
        <f>MAX($C$94:C775)+COUNTIF(G776:N776,$E$40)+AND(G776=$N$38,OR(H776="Barrage",H776="16mi",H776="8vi",H776="4ti",H776="32mi",H776="Semifinali",H776="Finale"))</f>
        <v>#REF!</v>
      </c>
      <c r="D776" s="73" t="e">
        <f>MAX($D$94:D775)+COUNTIF(G776:N776,$E$23)+AND(G776=$N$21,OR(H776="Barrage",H776="16mi",H776="8vi",H776="4ti",H776="32mi",H776="Semifinali",H776="Finale"))</f>
        <v>#REF!</v>
      </c>
      <c r="E776" s="73" t="e">
        <f>MAX($E$94:E775)+COUNTIF(G776:N776,$E$6)+AND(G776=$N$4,OR(H776="Barrage",H776="16mi",H776="8vi",H776="4ti",H776="32mi",H776="Semifinali",H776="Finale"))</f>
        <v>#REF!</v>
      </c>
      <c r="F776" s="58" t="str">
        <f t="shared" si="26"/>
        <v>Turno 12</v>
      </c>
      <c r="G776" s="71" t="e">
        <f>#REF!</f>
        <v>#REF!</v>
      </c>
      <c r="H776" s="67">
        <v>0</v>
      </c>
      <c r="I776" s="60">
        <v>43</v>
      </c>
      <c r="J776" s="66"/>
      <c r="K776" s="66"/>
      <c r="L776" s="66"/>
      <c r="M776" s="66"/>
      <c r="N776" s="66"/>
    </row>
    <row r="777" spans="1:14">
      <c r="A777" s="58" t="e">
        <f>MAX($A$94:A776)+COUNTIF(G777:N777,$E$74)+AND(G777=$N$72,OR(H777="Barrage",H777="16mi",H777="8vi",H777="4ti",H777="32mi",H777="Semifinali",H777="Finale"))</f>
        <v>#REF!</v>
      </c>
      <c r="B777" s="58" t="e">
        <f>MAX($B$94:B776)+COUNTIF(G777:N777,$E$57)+AND(G777=$N$55,OR(H777="Barrage",H777="16mi",H777="8vi",H777="4ti",H777="32mi",H777="Semifinali",H777="Finale"))</f>
        <v>#REF!</v>
      </c>
      <c r="C777" s="73" t="e">
        <f>MAX($C$94:C776)+COUNTIF(G777:N777,$E$40)+AND(G777=$N$38,OR(H777="Barrage",H777="16mi",H777="8vi",H777="4ti",H777="32mi",H777="Semifinali",H777="Finale"))</f>
        <v>#REF!</v>
      </c>
      <c r="D777" s="73" t="e">
        <f>MAX($D$94:D776)+COUNTIF(G777:N777,$E$23)+AND(G777=$N$21,OR(H777="Barrage",H777="16mi",H777="8vi",H777="4ti",H777="32mi",H777="Semifinali",H777="Finale"))</f>
        <v>#REF!</v>
      </c>
      <c r="E777" s="73" t="e">
        <f>MAX($E$94:E776)+COUNTIF(G777:N777,$E$6)+AND(G777=$N$4,OR(H777="Barrage",H777="16mi",H777="8vi",H777="4ti",H777="32mi",H777="Semifinali",H777="Finale"))</f>
        <v>#REF!</v>
      </c>
      <c r="F777" s="58" t="str">
        <f t="shared" si="26"/>
        <v>Turno 12</v>
      </c>
      <c r="G777" s="71" t="e">
        <f>#REF!</f>
        <v>#REF!</v>
      </c>
      <c r="H777" s="67">
        <v>0</v>
      </c>
      <c r="I777" s="60">
        <v>44</v>
      </c>
      <c r="J777" s="66"/>
      <c r="K777" s="66"/>
      <c r="L777" s="66"/>
      <c r="M777" s="66"/>
      <c r="N777" s="66"/>
    </row>
    <row r="778" spans="1:14">
      <c r="A778" s="58" t="e">
        <f>MAX($A$94:A777)+COUNTIF(G778:N778,$E$74)+AND(G778=$N$72,OR(H778="Barrage",H778="16mi",H778="8vi",H778="4ti",H778="32mi",H778="Semifinali",H778="Finale"))</f>
        <v>#REF!</v>
      </c>
      <c r="B778" s="58" t="e">
        <f>MAX($B$94:B777)+COUNTIF(G778:N778,$E$57)+AND(G778=$N$55,OR(H778="Barrage",H778="16mi",H778="8vi",H778="4ti",H778="32mi",H778="Semifinali",H778="Finale"))</f>
        <v>#REF!</v>
      </c>
      <c r="C778" s="73" t="e">
        <f>MAX($C$94:C777)+COUNTIF(G778:N778,$E$40)+AND(G778=$N$38,OR(H778="Barrage",H778="16mi",H778="8vi",H778="4ti",H778="32mi",H778="Semifinali",H778="Finale"))</f>
        <v>#REF!</v>
      </c>
      <c r="D778" s="73" t="e">
        <f>MAX($D$94:D777)+COUNTIF(G778:N778,$E$23)+AND(G778=$N$21,OR(H778="Barrage",H778="16mi",H778="8vi",H778="4ti",H778="32mi",H778="Semifinali",H778="Finale"))</f>
        <v>#REF!</v>
      </c>
      <c r="E778" s="73" t="e">
        <f>MAX($E$94:E777)+COUNTIF(G778:N778,$E$6)+AND(G778=$N$4,OR(H778="Barrage",H778="16mi",H778="8vi",H778="4ti",H778="32mi",H778="Semifinali",H778="Finale"))</f>
        <v>#REF!</v>
      </c>
      <c r="F778" s="58" t="str">
        <f t="shared" si="26"/>
        <v>Turno 12</v>
      </c>
      <c r="G778" s="71" t="e">
        <f>#REF!</f>
        <v>#REF!</v>
      </c>
      <c r="H778" s="67">
        <v>0</v>
      </c>
      <c r="I778" s="60">
        <v>45</v>
      </c>
      <c r="J778" s="66"/>
      <c r="K778" s="66"/>
      <c r="L778" s="66"/>
      <c r="M778" s="66"/>
      <c r="N778" s="66"/>
    </row>
    <row r="779" spans="1:14">
      <c r="A779" s="58" t="e">
        <f>MAX($A$94:A778)+COUNTIF(G779:N779,$E$74)+AND(G779=$N$72,OR(H779="Barrage",H779="16mi",H779="8vi",H779="4ti",H779="32mi",H779="Semifinali",H779="Finale"))</f>
        <v>#REF!</v>
      </c>
      <c r="B779" s="58" t="e">
        <f>MAX($B$94:B778)+COUNTIF(G779:N779,$E$57)+AND(G779=$N$55,OR(H779="Barrage",H779="16mi",H779="8vi",H779="4ti",H779="32mi",H779="Semifinali",H779="Finale"))</f>
        <v>#REF!</v>
      </c>
      <c r="C779" s="73" t="e">
        <f>MAX($C$94:C778)+COUNTIF(G779:N779,$E$40)+AND(G779=$N$38,OR(H779="Barrage",H779="16mi",H779="8vi",H779="4ti",H779="32mi",H779="Semifinali",H779="Finale"))</f>
        <v>#REF!</v>
      </c>
      <c r="D779" s="73" t="e">
        <f>MAX($D$94:D778)+COUNTIF(G779:N779,$E$23)+AND(G779=$N$21,OR(H779="Barrage",H779="16mi",H779="8vi",H779="4ti",H779="32mi",H779="Semifinali",H779="Finale"))</f>
        <v>#REF!</v>
      </c>
      <c r="E779" s="73" t="e">
        <f>MAX($E$94:E778)+COUNTIF(G779:N779,$E$6)+AND(G779=$N$4,OR(H779="Barrage",H779="16mi",H779="8vi",H779="4ti",H779="32mi",H779="Semifinali",H779="Finale"))</f>
        <v>#REF!</v>
      </c>
      <c r="F779" s="58" t="str">
        <f t="shared" si="26"/>
        <v>Turno 12</v>
      </c>
      <c r="G779" s="71" t="e">
        <f>#REF!</f>
        <v>#REF!</v>
      </c>
      <c r="H779" s="67">
        <v>0</v>
      </c>
      <c r="I779" s="60">
        <v>46</v>
      </c>
      <c r="J779" s="66"/>
      <c r="K779" s="66"/>
      <c r="L779" s="66"/>
      <c r="M779" s="66"/>
      <c r="N779" s="66"/>
    </row>
    <row r="780" spans="1:14">
      <c r="A780" s="58" t="e">
        <f>MAX($A$94:A779)+COUNTIF(G780:N780,$E$74)+AND(G780=$N$72,OR(H780="Barrage",H780="16mi",H780="8vi",H780="4ti",H780="32mi",H780="Semifinali",H780="Finale"))</f>
        <v>#REF!</v>
      </c>
      <c r="B780" s="58" t="e">
        <f>MAX($B$94:B779)+COUNTIF(G780:N780,$E$57)+AND(G780=$N$55,OR(H780="Barrage",H780="16mi",H780="8vi",H780="4ti",H780="32mi",H780="Semifinali",H780="Finale"))</f>
        <v>#REF!</v>
      </c>
      <c r="C780" s="73" t="e">
        <f>MAX($C$94:C779)+COUNTIF(G780:N780,$E$40)+AND(G780=$N$38,OR(H780="Barrage",H780="16mi",H780="8vi",H780="4ti",H780="32mi",H780="Semifinali",H780="Finale"))</f>
        <v>#REF!</v>
      </c>
      <c r="D780" s="73" t="e">
        <f>MAX($D$94:D779)+COUNTIF(G780:N780,$E$23)+AND(G780=$N$21,OR(H780="Barrage",H780="16mi",H780="8vi",H780="4ti",H780="32mi",H780="Semifinali",H780="Finale"))</f>
        <v>#REF!</v>
      </c>
      <c r="E780" s="73" t="e">
        <f>MAX($E$94:E779)+COUNTIF(G780:N780,$E$6)+AND(G780=$N$4,OR(H780="Barrage",H780="16mi",H780="8vi",H780="4ti",H780="32mi",H780="Semifinali",H780="Finale"))</f>
        <v>#REF!</v>
      </c>
      <c r="F780" s="58" t="str">
        <f t="shared" si="26"/>
        <v>Turno 12</v>
      </c>
      <c r="G780" s="71" t="e">
        <f>#REF!</f>
        <v>#REF!</v>
      </c>
      <c r="H780" s="67">
        <v>0</v>
      </c>
      <c r="I780" s="60">
        <v>47</v>
      </c>
      <c r="J780" s="66"/>
      <c r="K780" s="66"/>
      <c r="L780" s="66"/>
      <c r="M780" s="66"/>
      <c r="N780" s="66"/>
    </row>
    <row r="781" spans="1:14">
      <c r="A781" s="58" t="e">
        <f>MAX($A$94:A780)+COUNTIF(G781:N781,$E$74)+AND(G781=$N$72,OR(H781="Barrage",H781="16mi",H781="8vi",H781="4ti",H781="32mi",H781="Semifinali",H781="Finale"))</f>
        <v>#REF!</v>
      </c>
      <c r="B781" s="58" t="e">
        <f>MAX($B$94:B780)+COUNTIF(G781:N781,$E$57)+AND(G781=$N$55,OR(H781="Barrage",H781="16mi",H781="8vi",H781="4ti",H781="32mi",H781="Semifinali",H781="Finale"))</f>
        <v>#REF!</v>
      </c>
      <c r="C781" s="73" t="e">
        <f>MAX($C$94:C780)+COUNTIF(G781:N781,$E$40)+AND(G781=$N$38,OR(H781="Barrage",H781="16mi",H781="8vi",H781="4ti",H781="32mi",H781="Semifinali",H781="Finale"))</f>
        <v>#REF!</v>
      </c>
      <c r="D781" s="73" t="e">
        <f>MAX($D$94:D780)+COUNTIF(G781:N781,$E$23)+AND(G781=$N$21,OR(H781="Barrage",H781="16mi",H781="8vi",H781="4ti",H781="32mi",H781="Semifinali",H781="Finale"))</f>
        <v>#REF!</v>
      </c>
      <c r="E781" s="73" t="e">
        <f>MAX($E$94:E780)+COUNTIF(G781:N781,$E$6)+AND(G781=$N$4,OR(H781="Barrage",H781="16mi",H781="8vi",H781="4ti",H781="32mi",H781="Semifinali",H781="Finale"))</f>
        <v>#REF!</v>
      </c>
      <c r="F781" s="58" t="str">
        <f t="shared" si="26"/>
        <v>Turno 12</v>
      </c>
      <c r="G781" s="71" t="e">
        <f>#REF!</f>
        <v>#REF!</v>
      </c>
      <c r="H781" s="67">
        <v>0</v>
      </c>
      <c r="I781" s="60">
        <v>48</v>
      </c>
      <c r="J781" s="66"/>
      <c r="K781" s="66"/>
      <c r="L781" s="66"/>
      <c r="M781" s="66"/>
      <c r="N781" s="66"/>
    </row>
    <row r="782" spans="1:14">
      <c r="A782" s="58" t="e">
        <f>MAX($A$94:A781)+COUNTIF(G782:N782,$E$74)+AND(G782=$N$72,OR(H782="Barrage",H782="16mi",H782="8vi",H782="4ti",H782="32mi",H782="Semifinali",H782="Finale"))</f>
        <v>#REF!</v>
      </c>
      <c r="B782" s="58" t="e">
        <f>MAX($B$94:B781)+COUNTIF(G782:N782,$E$57)+AND(G782=$N$55,OR(H782="Barrage",H782="16mi",H782="8vi",H782="4ti",H782="32mi",H782="Semifinali",H782="Finale"))</f>
        <v>#REF!</v>
      </c>
      <c r="C782" s="73" t="e">
        <f>MAX($C$94:C781)+COUNTIF(G782:N782,$E$40)+AND(G782=$N$38,OR(H782="Barrage",H782="16mi",H782="8vi",H782="4ti",H782="32mi",H782="Semifinali",H782="Finale"))</f>
        <v>#REF!</v>
      </c>
      <c r="D782" s="73" t="e">
        <f>MAX($D$94:D781)+COUNTIF(G782:N782,$E$23)+AND(G782=$N$21,OR(H782="Barrage",H782="16mi",H782="8vi",H782="4ti",H782="32mi",H782="Semifinali",H782="Finale"))</f>
        <v>#REF!</v>
      </c>
      <c r="E782" s="73" t="e">
        <f>MAX($E$94:E781)+COUNTIF(G782:N782,$E$6)+AND(G782=$N$4,OR(H782="Barrage",H782="16mi",H782="8vi",H782="4ti",H782="32mi",H782="Semifinali",H782="Finale"))</f>
        <v>#REF!</v>
      </c>
      <c r="F782" s="58" t="str">
        <f t="shared" si="26"/>
        <v>Turno 12</v>
      </c>
      <c r="G782" s="71" t="e">
        <f>#REF!</f>
        <v>#REF!</v>
      </c>
      <c r="H782" s="67">
        <v>0</v>
      </c>
      <c r="I782" s="60">
        <v>49</v>
      </c>
      <c r="J782" s="66"/>
      <c r="K782" s="66"/>
      <c r="L782" s="66"/>
      <c r="M782" s="66"/>
      <c r="N782" s="66"/>
    </row>
    <row r="783" spans="1:14">
      <c r="A783" s="58" t="e">
        <f>MAX($A$94:A782)+COUNTIF(G783:N783,$E$74)+AND(G783=$N$72,OR(H783="Barrage",H783="16mi",H783="8vi",H783="4ti",H783="32mi",H783="Semifinali",H783="Finale"))</f>
        <v>#REF!</v>
      </c>
      <c r="B783" s="58" t="e">
        <f>MAX($B$94:B782)+COUNTIF(G783:N783,$E$57)+AND(G783=$N$55,OR(H783="Barrage",H783="16mi",H783="8vi",H783="4ti",H783="32mi",H783="Semifinali",H783="Finale"))</f>
        <v>#REF!</v>
      </c>
      <c r="C783" s="73" t="e">
        <f>MAX($C$94:C782)+COUNTIF(G783:N783,$E$40)+AND(G783=$N$38,OR(H783="Barrage",H783="16mi",H783="8vi",H783="4ti",H783="32mi",H783="Semifinali",H783="Finale"))</f>
        <v>#REF!</v>
      </c>
      <c r="D783" s="73" t="e">
        <f>MAX($D$94:D782)+COUNTIF(G783:N783,$E$23)+AND(G783=$N$21,OR(H783="Barrage",H783="16mi",H783="8vi",H783="4ti",H783="32mi",H783="Semifinali",H783="Finale"))</f>
        <v>#REF!</v>
      </c>
      <c r="E783" s="73" t="e">
        <f>MAX($E$94:E782)+COUNTIF(G783:N783,$E$6)+AND(G783=$N$4,OR(H783="Barrage",H783="16mi",H783="8vi",H783="4ti",H783="32mi",H783="Semifinali",H783="Finale"))</f>
        <v>#REF!</v>
      </c>
      <c r="F783" s="58" t="str">
        <f t="shared" si="26"/>
        <v>Turno 12</v>
      </c>
      <c r="G783" s="71" t="e">
        <f>#REF!</f>
        <v>#REF!</v>
      </c>
      <c r="H783" s="67">
        <v>0</v>
      </c>
      <c r="I783" s="60">
        <v>50</v>
      </c>
      <c r="J783" s="66"/>
      <c r="K783" s="66"/>
      <c r="L783" s="66"/>
      <c r="M783" s="66"/>
      <c r="N783" s="66"/>
    </row>
  </sheetData>
  <mergeCells count="51">
    <mergeCell ref="G321:N322"/>
    <mergeCell ref="G379:N380"/>
    <mergeCell ref="G324:N324"/>
    <mergeCell ref="L326:M326"/>
    <mergeCell ref="G150:N150"/>
    <mergeCell ref="L152:M152"/>
    <mergeCell ref="G263:N264"/>
    <mergeCell ref="G266:N266"/>
    <mergeCell ref="G205:N206"/>
    <mergeCell ref="G208:N208"/>
    <mergeCell ref="G147:N148"/>
    <mergeCell ref="G89:N90"/>
    <mergeCell ref="G92:N92"/>
    <mergeCell ref="L94:M94"/>
    <mergeCell ref="L268:M268"/>
    <mergeCell ref="L210:M210"/>
    <mergeCell ref="G727:N728"/>
    <mergeCell ref="L732:M732"/>
    <mergeCell ref="G730:N730"/>
    <mergeCell ref="G611:N612"/>
    <mergeCell ref="G614:N614"/>
    <mergeCell ref="L616:M616"/>
    <mergeCell ref="G669:N670"/>
    <mergeCell ref="L674:M674"/>
    <mergeCell ref="G672:N672"/>
    <mergeCell ref="G556:N556"/>
    <mergeCell ref="L558:M558"/>
    <mergeCell ref="G382:N382"/>
    <mergeCell ref="L384:M384"/>
    <mergeCell ref="L442:M442"/>
    <mergeCell ref="G440:N440"/>
    <mergeCell ref="G495:N496"/>
    <mergeCell ref="G498:N498"/>
    <mergeCell ref="G553:N554"/>
    <mergeCell ref="G437:N438"/>
    <mergeCell ref="L500:M500"/>
    <mergeCell ref="L6:M6"/>
    <mergeCell ref="L23:M23"/>
    <mergeCell ref="E6:E16"/>
    <mergeCell ref="D6:D16"/>
    <mergeCell ref="D23:D33"/>
    <mergeCell ref="E23:E33"/>
    <mergeCell ref="D40:D50"/>
    <mergeCell ref="E40:E50"/>
    <mergeCell ref="L40:M40"/>
    <mergeCell ref="D74:D84"/>
    <mergeCell ref="E74:E84"/>
    <mergeCell ref="L74:M74"/>
    <mergeCell ref="D57:D67"/>
    <mergeCell ref="E57:E67"/>
    <mergeCell ref="L57:M57"/>
  </mergeCells>
  <phoneticPr fontId="0" type="noConversion"/>
  <conditionalFormatting sqref="N762:N65536 N124:N165 N182:N223 N240:N281 N298:N339 N356:N397 N414:N455 N472:N513 N530:N571 N588:N629 N646:N687 N704:N745 N85:N107 N2:N4 N51 N17:N21 N34:N38 N53:N55 N68:N72">
    <cfRule type="cellIs" dxfId="4" priority="4" stopIfTrue="1" operator="equal">
      <formula>"Riposo"</formula>
    </cfRule>
  </conditionalFormatting>
  <conditionalFormatting sqref="G6:N15 F7:F16 G40:N49 F41:F55 F24:F33 G23:N33 F41:N50 F58:F67 G57:N67 F75:F84 G74:N84">
    <cfRule type="cellIs" dxfId="3" priority="5" stopIfTrue="1" operator="equal">
      <formula>$E$6</formula>
    </cfRule>
  </conditionalFormatting>
  <conditionalFormatting sqref="N51:N55">
    <cfRule type="cellIs" dxfId="2" priority="3" stopIfTrue="1" operator="equal">
      <formula>"Riposo"</formula>
    </cfRule>
  </conditionalFormatting>
  <conditionalFormatting sqref="N1">
    <cfRule type="cellIs" dxfId="1" priority="2" stopIfTrue="1" operator="equal">
      <formula>"Riposo"</formula>
    </cfRule>
  </conditionalFormatting>
  <conditionalFormatting sqref="N18 N35 N52 N69">
    <cfRule type="cellIs" dxfId="0" priority="1" stopIfTrue="1" operator="equal">
      <formula>"Riposo"</formula>
    </cfRule>
  </conditionalFormatting>
  <printOptions horizontalCentered="1" verticalCentered="1"/>
  <pageMargins left="0.19685039370078741" right="0.19685039370078741" top="0.39370078740157483" bottom="0.33" header="0.31496062992125984" footer="0.35433070866141736"/>
  <pageSetup paperSize="9" scale="59" orientation="portrait" r:id="rId1"/>
  <headerFooter alignWithMargins="0"/>
  <rowBreaks count="1" manualBreakCount="1">
    <brk id="84" min="3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Iscritti</vt:lpstr>
      <vt:lpstr>Fonetica</vt:lpstr>
      <vt:lpstr>Esordienti</vt:lpstr>
      <vt:lpstr>T.Domenica</vt:lpstr>
      <vt:lpstr>T.Sabato (2)</vt:lpstr>
      <vt:lpstr>T.Domenica!Area_stampa</vt:lpstr>
      <vt:lpstr>'T.Sabato (2)'!Area_stampa</vt:lpstr>
      <vt:lpstr>T.Domenica!Titoli_stampa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eloisa</cp:lastModifiedBy>
  <cp:lastPrinted>2013-11-16T20:09:26Z</cp:lastPrinted>
  <dcterms:created xsi:type="dcterms:W3CDTF">2008-12-05T15:00:33Z</dcterms:created>
  <dcterms:modified xsi:type="dcterms:W3CDTF">2014-01-20T16:23:19Z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-1940339872</vt:i4>
  </property>
  <property fmtid="{D5CDD505-2E9C-101B-9397-08002B2CF9AE}" pid="3" name="_EmailSubject">
    <vt:lpwstr>risultati Coppa Italia</vt:lpwstr>
  </property>
  <property fmtid="{D5CDD505-2E9C-101B-9397-08002B2CF9AE}" pid="4" name="_AuthorEmail">
    <vt:lpwstr>glucagaleazzi@alice.it</vt:lpwstr>
  </property>
  <property fmtid="{D5CDD505-2E9C-101B-9397-08002B2CF9AE}" pid="5" name="_AuthorEmailDisplayName">
    <vt:lpwstr>Gianluca</vt:lpwstr>
  </property>
  <property fmtid="{D5CDD505-2E9C-101B-9397-08002B2CF9AE}" pid="6" name="_PreviousAdHocReviewCycleID">
    <vt:i4>-508735556</vt:i4>
  </property>
  <property fmtid="{D5CDD505-2E9C-101B-9397-08002B2CF9AE}" pid="7" name="_ReviewingToolsShownOnce">
    <vt:lpwstr/>
  </property>
</Properties>
</file>